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esktop\"/>
    </mc:Choice>
  </mc:AlternateContent>
  <bookViews>
    <workbookView xWindow="0" yWindow="0" windowWidth="0" windowHeight="0"/>
  </bookViews>
  <sheets>
    <sheet name="Rekapitulace stavby" sheetId="1" r:id="rId1"/>
    <sheet name="001 - Vedlejší a ostatní ..." sheetId="2" r:id="rId2"/>
    <sheet name="002 - Stavební část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'001 - Vedlejší a ostatní ...'!$C$83:$K$114</definedName>
    <definedName name="_xlnm.Print_Area" localSheetId="1">'001 - Vedlejší a ostatní ...'!$C$4:$J$39,'001 - Vedlejší a ostatní ...'!$C$45:$J$65,'001 - Vedlejší a ostatní ...'!$C$71:$K$114</definedName>
    <definedName name="_xlnm.Print_Titles" localSheetId="1">'001 - Vedlejší a ostatní ...'!$83:$83</definedName>
    <definedName name="_xlnm._FilterDatabase" localSheetId="2" hidden="1">'002 - Stavební část'!$C$91:$K$915</definedName>
    <definedName name="_xlnm.Print_Area" localSheetId="2">'002 - Stavební část'!$C$4:$J$39,'002 - Stavební část'!$C$45:$J$73,'002 - Stavební část'!$C$79:$K$915</definedName>
    <definedName name="_xlnm.Print_Titles" localSheetId="2">'002 - Stavební část'!$91:$91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14"/>
  <c r="BH914"/>
  <c r="BG914"/>
  <c r="BF914"/>
  <c r="T914"/>
  <c r="R914"/>
  <c r="P914"/>
  <c r="BI912"/>
  <c r="BH912"/>
  <c r="BG912"/>
  <c r="BF912"/>
  <c r="T912"/>
  <c r="R912"/>
  <c r="P912"/>
  <c r="BI899"/>
  <c r="BH899"/>
  <c r="BG899"/>
  <c r="BF899"/>
  <c r="T899"/>
  <c r="R899"/>
  <c r="P899"/>
  <c r="BI881"/>
  <c r="BH881"/>
  <c r="BG881"/>
  <c r="BF881"/>
  <c r="T881"/>
  <c r="R881"/>
  <c r="P881"/>
  <c r="BI876"/>
  <c r="BH876"/>
  <c r="BG876"/>
  <c r="BF876"/>
  <c r="T876"/>
  <c r="R876"/>
  <c r="P876"/>
  <c r="BI871"/>
  <c r="BH871"/>
  <c r="BG871"/>
  <c r="BF871"/>
  <c r="T871"/>
  <c r="R871"/>
  <c r="P871"/>
  <c r="BI865"/>
  <c r="BH865"/>
  <c r="BG865"/>
  <c r="BF865"/>
  <c r="T865"/>
  <c r="R865"/>
  <c r="P865"/>
  <c r="BI859"/>
  <c r="BH859"/>
  <c r="BG859"/>
  <c r="BF859"/>
  <c r="T859"/>
  <c r="R859"/>
  <c r="P859"/>
  <c r="BI853"/>
  <c r="BH853"/>
  <c r="BG853"/>
  <c r="BF853"/>
  <c r="T853"/>
  <c r="R853"/>
  <c r="P853"/>
  <c r="BI847"/>
  <c r="BH847"/>
  <c r="BG847"/>
  <c r="BF847"/>
  <c r="T847"/>
  <c r="R847"/>
  <c r="P847"/>
  <c r="BI841"/>
  <c r="BH841"/>
  <c r="BG841"/>
  <c r="BF841"/>
  <c r="T841"/>
  <c r="R841"/>
  <c r="P841"/>
  <c r="BI835"/>
  <c r="BH835"/>
  <c r="BG835"/>
  <c r="BF835"/>
  <c r="T835"/>
  <c r="R835"/>
  <c r="P835"/>
  <c r="BI829"/>
  <c r="BH829"/>
  <c r="BG829"/>
  <c r="BF829"/>
  <c r="T829"/>
  <c r="R829"/>
  <c r="P829"/>
  <c r="BI823"/>
  <c r="BH823"/>
  <c r="BG823"/>
  <c r="BF823"/>
  <c r="T823"/>
  <c r="R823"/>
  <c r="P823"/>
  <c r="BI811"/>
  <c r="BH811"/>
  <c r="BG811"/>
  <c r="BF811"/>
  <c r="T811"/>
  <c r="R811"/>
  <c r="P811"/>
  <c r="BI803"/>
  <c r="BH803"/>
  <c r="BG803"/>
  <c r="BF803"/>
  <c r="T803"/>
  <c r="R803"/>
  <c r="P803"/>
  <c r="BI797"/>
  <c r="BH797"/>
  <c r="BG797"/>
  <c r="BF797"/>
  <c r="T797"/>
  <c r="R797"/>
  <c r="P797"/>
  <c r="BI791"/>
  <c r="BH791"/>
  <c r="BG791"/>
  <c r="BF791"/>
  <c r="T791"/>
  <c r="R791"/>
  <c r="P791"/>
  <c r="BI788"/>
  <c r="BH788"/>
  <c r="BG788"/>
  <c r="BF788"/>
  <c r="T788"/>
  <c r="R788"/>
  <c r="P788"/>
  <c r="BI786"/>
  <c r="BH786"/>
  <c r="BG786"/>
  <c r="BF786"/>
  <c r="T786"/>
  <c r="R786"/>
  <c r="P786"/>
  <c r="BI780"/>
  <c r="BH780"/>
  <c r="BG780"/>
  <c r="BF780"/>
  <c r="T780"/>
  <c r="R780"/>
  <c r="P780"/>
  <c r="BI774"/>
  <c r="BH774"/>
  <c r="BG774"/>
  <c r="BF774"/>
  <c r="T774"/>
  <c r="R774"/>
  <c r="P774"/>
  <c r="BI770"/>
  <c r="BH770"/>
  <c r="BG770"/>
  <c r="BF770"/>
  <c r="T770"/>
  <c r="R770"/>
  <c r="P770"/>
  <c r="BI763"/>
  <c r="BH763"/>
  <c r="BG763"/>
  <c r="BF763"/>
  <c r="T763"/>
  <c r="R763"/>
  <c r="P763"/>
  <c r="BI760"/>
  <c r="BH760"/>
  <c r="BG760"/>
  <c r="BF760"/>
  <c r="T760"/>
  <c r="R760"/>
  <c r="P760"/>
  <c r="BI758"/>
  <c r="BH758"/>
  <c r="BG758"/>
  <c r="BF758"/>
  <c r="T758"/>
  <c r="R758"/>
  <c r="P758"/>
  <c r="BI752"/>
  <c r="BH752"/>
  <c r="BG752"/>
  <c r="BF752"/>
  <c r="T752"/>
  <c r="R752"/>
  <c r="P752"/>
  <c r="BI745"/>
  <c r="BH745"/>
  <c r="BG745"/>
  <c r="BF745"/>
  <c r="T745"/>
  <c r="R745"/>
  <c r="P745"/>
  <c r="BI739"/>
  <c r="BH739"/>
  <c r="BG739"/>
  <c r="BF739"/>
  <c r="T739"/>
  <c r="R739"/>
  <c r="P739"/>
  <c r="BI733"/>
  <c r="BH733"/>
  <c r="BG733"/>
  <c r="BF733"/>
  <c r="T733"/>
  <c r="R733"/>
  <c r="P733"/>
  <c r="BI727"/>
  <c r="BH727"/>
  <c r="BG727"/>
  <c r="BF727"/>
  <c r="T727"/>
  <c r="R727"/>
  <c r="P727"/>
  <c r="BI721"/>
  <c r="BH721"/>
  <c r="BG721"/>
  <c r="BF721"/>
  <c r="T721"/>
  <c r="R721"/>
  <c r="P721"/>
  <c r="BI715"/>
  <c r="BH715"/>
  <c r="BG715"/>
  <c r="BF715"/>
  <c r="T715"/>
  <c r="R715"/>
  <c r="P715"/>
  <c r="BI709"/>
  <c r="BH709"/>
  <c r="BG709"/>
  <c r="BF709"/>
  <c r="T709"/>
  <c r="R709"/>
  <c r="P709"/>
  <c r="BI706"/>
  <c r="BH706"/>
  <c r="BG706"/>
  <c r="BF706"/>
  <c r="T706"/>
  <c r="R706"/>
  <c r="P706"/>
  <c r="BI704"/>
  <c r="BH704"/>
  <c r="BG704"/>
  <c r="BF704"/>
  <c r="T704"/>
  <c r="R704"/>
  <c r="P704"/>
  <c r="BI700"/>
  <c r="BH700"/>
  <c r="BG700"/>
  <c r="BF700"/>
  <c r="T700"/>
  <c r="R700"/>
  <c r="P700"/>
  <c r="BI694"/>
  <c r="BH694"/>
  <c r="BG694"/>
  <c r="BF694"/>
  <c r="T694"/>
  <c r="R694"/>
  <c r="P694"/>
  <c r="BI687"/>
  <c r="BH687"/>
  <c r="BG687"/>
  <c r="BF687"/>
  <c r="T687"/>
  <c r="R687"/>
  <c r="P687"/>
  <c r="BI678"/>
  <c r="BH678"/>
  <c r="BG678"/>
  <c r="BF678"/>
  <c r="T678"/>
  <c r="R678"/>
  <c r="P678"/>
  <c r="BI672"/>
  <c r="BH672"/>
  <c r="BG672"/>
  <c r="BF672"/>
  <c r="T672"/>
  <c r="R672"/>
  <c r="P672"/>
  <c r="BI661"/>
  <c r="BH661"/>
  <c r="BG661"/>
  <c r="BF661"/>
  <c r="T661"/>
  <c r="R661"/>
  <c r="P661"/>
  <c r="BI658"/>
  <c r="BH658"/>
  <c r="BG658"/>
  <c r="BF658"/>
  <c r="T658"/>
  <c r="R658"/>
  <c r="P658"/>
  <c r="BI656"/>
  <c r="BH656"/>
  <c r="BG656"/>
  <c r="BF656"/>
  <c r="T656"/>
  <c r="R656"/>
  <c r="P656"/>
  <c r="BI652"/>
  <c r="BH652"/>
  <c r="BG652"/>
  <c r="BF652"/>
  <c r="T652"/>
  <c r="R652"/>
  <c r="P652"/>
  <c r="BI643"/>
  <c r="BH643"/>
  <c r="BG643"/>
  <c r="BF643"/>
  <c r="T643"/>
  <c r="R643"/>
  <c r="P643"/>
  <c r="BI639"/>
  <c r="BH639"/>
  <c r="BG639"/>
  <c r="BF639"/>
  <c r="T639"/>
  <c r="R639"/>
  <c r="P639"/>
  <c r="BI629"/>
  <c r="BH629"/>
  <c r="BG629"/>
  <c r="BF629"/>
  <c r="T629"/>
  <c r="R629"/>
  <c r="P629"/>
  <c r="BI625"/>
  <c r="BH625"/>
  <c r="BG625"/>
  <c r="BF625"/>
  <c r="T625"/>
  <c r="R625"/>
  <c r="P625"/>
  <c r="BI615"/>
  <c r="BH615"/>
  <c r="BG615"/>
  <c r="BF615"/>
  <c r="T615"/>
  <c r="R615"/>
  <c r="P615"/>
  <c r="BI611"/>
  <c r="BH611"/>
  <c r="BG611"/>
  <c r="BF611"/>
  <c r="T611"/>
  <c r="R611"/>
  <c r="P611"/>
  <c r="BI603"/>
  <c r="BH603"/>
  <c r="BG603"/>
  <c r="BF603"/>
  <c r="T603"/>
  <c r="R603"/>
  <c r="P603"/>
  <c r="BI599"/>
  <c r="BH599"/>
  <c r="BG599"/>
  <c r="BF599"/>
  <c r="T599"/>
  <c r="R599"/>
  <c r="P599"/>
  <c r="BI591"/>
  <c r="BH591"/>
  <c r="BG591"/>
  <c r="BF591"/>
  <c r="T591"/>
  <c r="R591"/>
  <c r="P591"/>
  <c r="BI587"/>
  <c r="BH587"/>
  <c r="BG587"/>
  <c r="BF587"/>
  <c r="T587"/>
  <c r="T586"/>
  <c r="R587"/>
  <c r="R586"/>
  <c r="P587"/>
  <c r="P586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2"/>
  <c r="BH552"/>
  <c r="BG552"/>
  <c r="BF552"/>
  <c r="T552"/>
  <c r="R552"/>
  <c r="P552"/>
  <c r="BI547"/>
  <c r="BH547"/>
  <c r="BG547"/>
  <c r="BF547"/>
  <c r="T547"/>
  <c r="R547"/>
  <c r="P547"/>
  <c r="BI542"/>
  <c r="BH542"/>
  <c r="BG542"/>
  <c r="BF542"/>
  <c r="T542"/>
  <c r="R542"/>
  <c r="P542"/>
  <c r="BI538"/>
  <c r="BH538"/>
  <c r="BG538"/>
  <c r="BF538"/>
  <c r="T538"/>
  <c r="R538"/>
  <c r="P538"/>
  <c r="BI532"/>
  <c r="BH532"/>
  <c r="BG532"/>
  <c r="BF532"/>
  <c r="T532"/>
  <c r="R532"/>
  <c r="P532"/>
  <c r="BI522"/>
  <c r="BH522"/>
  <c r="BG522"/>
  <c r="BF522"/>
  <c r="T522"/>
  <c r="R522"/>
  <c r="P522"/>
  <c r="BI516"/>
  <c r="BH516"/>
  <c r="BG516"/>
  <c r="BF516"/>
  <c r="T516"/>
  <c r="R516"/>
  <c r="P516"/>
  <c r="BI510"/>
  <c r="BH510"/>
  <c r="BG510"/>
  <c r="BF510"/>
  <c r="T510"/>
  <c r="R510"/>
  <c r="P510"/>
  <c r="BI502"/>
  <c r="BH502"/>
  <c r="BG502"/>
  <c r="BF502"/>
  <c r="T502"/>
  <c r="R502"/>
  <c r="P502"/>
  <c r="BI496"/>
  <c r="BH496"/>
  <c r="BG496"/>
  <c r="BF496"/>
  <c r="T496"/>
  <c r="R496"/>
  <c r="P496"/>
  <c r="BI486"/>
  <c r="BH486"/>
  <c r="BG486"/>
  <c r="BF486"/>
  <c r="T486"/>
  <c r="R486"/>
  <c r="P486"/>
  <c r="BI476"/>
  <c r="BH476"/>
  <c r="BG476"/>
  <c r="BF476"/>
  <c r="T476"/>
  <c r="R476"/>
  <c r="P476"/>
  <c r="BI458"/>
  <c r="BH458"/>
  <c r="BG458"/>
  <c r="BF458"/>
  <c r="T458"/>
  <c r="R458"/>
  <c r="P458"/>
  <c r="BI452"/>
  <c r="BH452"/>
  <c r="BG452"/>
  <c r="BF452"/>
  <c r="T452"/>
  <c r="R452"/>
  <c r="P452"/>
  <c r="BI446"/>
  <c r="BH446"/>
  <c r="BG446"/>
  <c r="BF446"/>
  <c r="T446"/>
  <c r="R446"/>
  <c r="P446"/>
  <c r="BI438"/>
  <c r="BH438"/>
  <c r="BG438"/>
  <c r="BF438"/>
  <c r="T438"/>
  <c r="R438"/>
  <c r="P438"/>
  <c r="BI433"/>
  <c r="BH433"/>
  <c r="BG433"/>
  <c r="BF433"/>
  <c r="T433"/>
  <c r="R433"/>
  <c r="P433"/>
  <c r="BI426"/>
  <c r="BH426"/>
  <c r="BG426"/>
  <c r="BF426"/>
  <c r="T426"/>
  <c r="R426"/>
  <c r="P426"/>
  <c r="BI416"/>
  <c r="BH416"/>
  <c r="BG416"/>
  <c r="BF416"/>
  <c r="T416"/>
  <c r="R416"/>
  <c r="P416"/>
  <c r="BI406"/>
  <c r="BH406"/>
  <c r="BG406"/>
  <c r="BF406"/>
  <c r="T406"/>
  <c r="R406"/>
  <c r="P406"/>
  <c r="BI395"/>
  <c r="BH395"/>
  <c r="BG395"/>
  <c r="BF395"/>
  <c r="T395"/>
  <c r="R395"/>
  <c r="P395"/>
  <c r="BI389"/>
  <c r="BH389"/>
  <c r="BG389"/>
  <c r="BF389"/>
  <c r="T389"/>
  <c r="R389"/>
  <c r="P389"/>
  <c r="BI383"/>
  <c r="BH383"/>
  <c r="BG383"/>
  <c r="BF383"/>
  <c r="T383"/>
  <c r="R383"/>
  <c r="P383"/>
  <c r="BI377"/>
  <c r="BH377"/>
  <c r="BG377"/>
  <c r="BF377"/>
  <c r="T377"/>
  <c r="R377"/>
  <c r="P377"/>
  <c r="BI371"/>
  <c r="BH371"/>
  <c r="BG371"/>
  <c r="BF371"/>
  <c r="T371"/>
  <c r="R371"/>
  <c r="P371"/>
  <c r="BI365"/>
  <c r="BH365"/>
  <c r="BG365"/>
  <c r="BF365"/>
  <c r="T365"/>
  <c r="R365"/>
  <c r="P365"/>
  <c r="BI359"/>
  <c r="BH359"/>
  <c r="BG359"/>
  <c r="BF359"/>
  <c r="T359"/>
  <c r="R359"/>
  <c r="P359"/>
  <c r="BI351"/>
  <c r="BH351"/>
  <c r="BG351"/>
  <c r="BF351"/>
  <c r="T351"/>
  <c r="R351"/>
  <c r="P351"/>
  <c r="BI345"/>
  <c r="BH345"/>
  <c r="BG345"/>
  <c r="BF345"/>
  <c r="T345"/>
  <c r="R345"/>
  <c r="P345"/>
  <c r="BI339"/>
  <c r="BH339"/>
  <c r="BG339"/>
  <c r="BF339"/>
  <c r="T339"/>
  <c r="R339"/>
  <c r="P339"/>
  <c r="BI333"/>
  <c r="BH333"/>
  <c r="BG333"/>
  <c r="BF333"/>
  <c r="T333"/>
  <c r="R333"/>
  <c r="P333"/>
  <c r="BI326"/>
  <c r="BH326"/>
  <c r="BG326"/>
  <c r="BF326"/>
  <c r="T326"/>
  <c r="R326"/>
  <c r="P326"/>
  <c r="BI320"/>
  <c r="BH320"/>
  <c r="BG320"/>
  <c r="BF320"/>
  <c r="T320"/>
  <c r="R320"/>
  <c r="P320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4"/>
  <c r="BH294"/>
  <c r="BG294"/>
  <c r="BF294"/>
  <c r="T294"/>
  <c r="R294"/>
  <c r="P294"/>
  <c r="BI287"/>
  <c r="BH287"/>
  <c r="BG287"/>
  <c r="BF287"/>
  <c r="T287"/>
  <c r="R287"/>
  <c r="P287"/>
  <c r="BI283"/>
  <c r="BH283"/>
  <c r="BG283"/>
  <c r="BF283"/>
  <c r="T283"/>
  <c r="R283"/>
  <c r="P283"/>
  <c r="BI276"/>
  <c r="BH276"/>
  <c r="BG276"/>
  <c r="BF276"/>
  <c r="T276"/>
  <c r="R276"/>
  <c r="P276"/>
  <c r="BI270"/>
  <c r="BH270"/>
  <c r="BG270"/>
  <c r="BF270"/>
  <c r="T270"/>
  <c r="R270"/>
  <c r="P270"/>
  <c r="BI262"/>
  <c r="BH262"/>
  <c r="BG262"/>
  <c r="BF262"/>
  <c r="T262"/>
  <c r="R262"/>
  <c r="P262"/>
  <c r="BI256"/>
  <c r="BH256"/>
  <c r="BG256"/>
  <c r="BF256"/>
  <c r="T256"/>
  <c r="R256"/>
  <c r="P256"/>
  <c r="BI246"/>
  <c r="BH246"/>
  <c r="BG246"/>
  <c r="BF246"/>
  <c r="T246"/>
  <c r="R246"/>
  <c r="P246"/>
  <c r="BI239"/>
  <c r="BH239"/>
  <c r="BG239"/>
  <c r="BF239"/>
  <c r="T239"/>
  <c r="R239"/>
  <c r="P239"/>
  <c r="BI233"/>
  <c r="BH233"/>
  <c r="BG233"/>
  <c r="BF233"/>
  <c r="T233"/>
  <c r="R233"/>
  <c r="P233"/>
  <c r="BI231"/>
  <c r="BH231"/>
  <c r="BG231"/>
  <c r="BF231"/>
  <c r="T231"/>
  <c r="R231"/>
  <c r="P231"/>
  <c r="BI225"/>
  <c r="BH225"/>
  <c r="BG225"/>
  <c r="BF225"/>
  <c r="T225"/>
  <c r="R225"/>
  <c r="P225"/>
  <c r="BI218"/>
  <c r="BH218"/>
  <c r="BG218"/>
  <c r="BF218"/>
  <c r="T218"/>
  <c r="R218"/>
  <c r="P218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4"/>
  <c r="BH184"/>
  <c r="BG184"/>
  <c r="BF184"/>
  <c r="T184"/>
  <c r="R184"/>
  <c r="P184"/>
  <c r="BI180"/>
  <c r="BH180"/>
  <c r="BG180"/>
  <c r="BF180"/>
  <c r="T180"/>
  <c r="R180"/>
  <c r="P180"/>
  <c r="BI169"/>
  <c r="BH169"/>
  <c r="BG169"/>
  <c r="BF169"/>
  <c r="T169"/>
  <c r="R169"/>
  <c r="P169"/>
  <c r="BI165"/>
  <c r="BH165"/>
  <c r="BG165"/>
  <c r="BF165"/>
  <c r="T165"/>
  <c r="R165"/>
  <c r="P165"/>
  <c r="BI158"/>
  <c r="BH158"/>
  <c r="BG158"/>
  <c r="BF158"/>
  <c r="T158"/>
  <c r="R158"/>
  <c r="P158"/>
  <c r="BI147"/>
  <c r="BH147"/>
  <c r="BG147"/>
  <c r="BF147"/>
  <c r="T147"/>
  <c r="R147"/>
  <c r="P147"/>
  <c r="BI141"/>
  <c r="BH141"/>
  <c r="BG141"/>
  <c r="BF141"/>
  <c r="T141"/>
  <c r="R141"/>
  <c r="P141"/>
  <c r="BI137"/>
  <c r="BH137"/>
  <c r="BG137"/>
  <c r="BF137"/>
  <c r="T137"/>
  <c r="R137"/>
  <c r="P137"/>
  <c r="BI131"/>
  <c r="BH131"/>
  <c r="BG131"/>
  <c r="BF131"/>
  <c r="T131"/>
  <c r="R131"/>
  <c r="P131"/>
  <c r="BI119"/>
  <c r="BH119"/>
  <c r="BG119"/>
  <c r="BF119"/>
  <c r="T119"/>
  <c r="T118"/>
  <c r="R119"/>
  <c r="R118"/>
  <c r="P119"/>
  <c r="P118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2" r="J37"/>
  <c r="J36"/>
  <c i="1" r="AY55"/>
  <c i="2" r="J35"/>
  <c i="1" r="AX55"/>
  <c i="2" r="BI113"/>
  <c r="BH113"/>
  <c r="BG113"/>
  <c r="BF113"/>
  <c r="T113"/>
  <c r="T112"/>
  <c r="R113"/>
  <c r="R112"/>
  <c r="P113"/>
  <c r="P112"/>
  <c r="BI106"/>
  <c r="BH106"/>
  <c r="BG106"/>
  <c r="BF106"/>
  <c r="T106"/>
  <c r="T105"/>
  <c r="R106"/>
  <c r="R105"/>
  <c r="P106"/>
  <c r="P105"/>
  <c r="BI100"/>
  <c r="BH100"/>
  <c r="BG100"/>
  <c r="BF100"/>
  <c r="T100"/>
  <c r="T94"/>
  <c r="R100"/>
  <c r="R94"/>
  <c r="P100"/>
  <c r="P94"/>
  <c r="BI95"/>
  <c r="BH95"/>
  <c r="BG95"/>
  <c r="BF95"/>
  <c r="T95"/>
  <c r="R95"/>
  <c r="P95"/>
  <c r="BI92"/>
  <c r="BH92"/>
  <c r="BG92"/>
  <c r="BF92"/>
  <c r="T92"/>
  <c r="R92"/>
  <c r="P92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3" r="BK853"/>
  <c r="J566"/>
  <c r="J262"/>
  <c r="J853"/>
  <c r="J733"/>
  <c r="BK438"/>
  <c r="BK276"/>
  <c r="BK811"/>
  <c r="J578"/>
  <c r="BK312"/>
  <c r="J192"/>
  <c r="J706"/>
  <c r="J542"/>
  <c r="BK496"/>
  <c r="J333"/>
  <c r="J225"/>
  <c r="BK119"/>
  <c r="BK835"/>
  <c r="BK625"/>
  <c r="J522"/>
  <c r="J320"/>
  <c r="BK204"/>
  <c r="BK95"/>
  <c r="BK899"/>
  <c r="BK865"/>
  <c r="BK704"/>
  <c r="J615"/>
  <c r="J496"/>
  <c r="BK339"/>
  <c r="BK147"/>
  <c r="J704"/>
  <c r="BK559"/>
  <c r="BK326"/>
  <c r="BK180"/>
  <c r="BK770"/>
  <c r="J709"/>
  <c r="J552"/>
  <c r="J416"/>
  <c r="BK218"/>
  <c r="BK786"/>
  <c r="J639"/>
  <c r="BK522"/>
  <c r="BK320"/>
  <c r="J109"/>
  <c r="J760"/>
  <c r="J563"/>
  <c r="BK365"/>
  <c r="J158"/>
  <c r="BK739"/>
  <c r="BK574"/>
  <c r="J377"/>
  <c r="BK233"/>
  <c r="J119"/>
  <c i="2" r="J92"/>
  <c i="3" r="BK829"/>
  <c r="J774"/>
  <c r="J763"/>
  <c r="BK687"/>
  <c r="BK656"/>
  <c r="BK629"/>
  <c r="J446"/>
  <c r="BK300"/>
  <c r="J165"/>
  <c r="BK841"/>
  <c r="J694"/>
  <c r="J603"/>
  <c r="BK377"/>
  <c r="BK225"/>
  <c r="BK100"/>
  <c r="J912"/>
  <c r="BK871"/>
  <c r="J823"/>
  <c r="BK599"/>
  <c r="BK476"/>
  <c r="J276"/>
  <c r="J803"/>
  <c r="J656"/>
  <c r="BK502"/>
  <c r="BK256"/>
  <c r="BK803"/>
  <c r="J727"/>
  <c r="J559"/>
  <c r="BK433"/>
  <c r="BK287"/>
  <c r="BK109"/>
  <c r="BK797"/>
  <c r="BK706"/>
  <c r="J516"/>
  <c i="2" r="J95"/>
  <c i="3" r="BK661"/>
  <c r="J532"/>
  <c r="J351"/>
  <c i="2" r="J113"/>
  <c i="3" r="BK678"/>
  <c r="BK426"/>
  <c r="BK270"/>
  <c r="J326"/>
  <c r="BK752"/>
  <c r="BK566"/>
  <c r="J339"/>
  <c r="J184"/>
  <c r="BK780"/>
  <c r="BK639"/>
  <c r="BK446"/>
  <c r="BK262"/>
  <c i="2" r="BK106"/>
  <c i="3" r="BK760"/>
  <c r="J574"/>
  <c r="BK510"/>
  <c r="BK184"/>
  <c r="J611"/>
  <c r="BK458"/>
  <c r="BK294"/>
  <c r="BK733"/>
  <c r="BK552"/>
  <c r="J105"/>
  <c i="2" r="BK113"/>
  <c i="1" r="AS54"/>
  <c i="3" r="J538"/>
  <c r="J312"/>
  <c r="J147"/>
  <c r="BK847"/>
  <c r="J758"/>
  <c r="BK570"/>
  <c r="J345"/>
  <c r="BK165"/>
  <c i="2" r="BK100"/>
  <c i="3" r="BK881"/>
  <c r="J865"/>
  <c r="BK700"/>
  <c r="J570"/>
  <c r="J433"/>
  <c r="J198"/>
  <c r="J841"/>
  <c r="J715"/>
  <c r="BK587"/>
  <c r="BK371"/>
  <c r="BK192"/>
  <c r="J811"/>
  <c r="BK745"/>
  <c r="J672"/>
  <c r="BK516"/>
  <c r="J365"/>
  <c r="BK131"/>
  <c r="J591"/>
  <c r="J231"/>
  <c r="J114"/>
  <c r="J914"/>
  <c r="J881"/>
  <c r="J847"/>
  <c r="BK643"/>
  <c r="BK532"/>
  <c r="BK359"/>
  <c r="BK137"/>
  <c r="BK788"/>
  <c r="J661"/>
  <c r="BK333"/>
  <c r="J100"/>
  <c r="J739"/>
  <c r="J599"/>
  <c r="J458"/>
  <c r="BK351"/>
  <c r="J204"/>
  <c r="BK823"/>
  <c r="BK694"/>
  <c r="BK416"/>
  <c r="BK246"/>
  <c r="J770"/>
  <c r="J476"/>
  <c r="BK308"/>
  <c r="J829"/>
  <c r="J582"/>
  <c r="BK395"/>
  <c r="J239"/>
  <c r="BK721"/>
  <c r="J643"/>
  <c r="J389"/>
  <c r="BK283"/>
  <c r="BK158"/>
  <c i="2" r="J87"/>
  <c i="3" r="J745"/>
  <c r="J561"/>
  <c r="BK304"/>
  <c r="J137"/>
  <c r="BK914"/>
  <c r="J876"/>
  <c r="J721"/>
  <c r="BK578"/>
  <c r="J452"/>
  <c r="J218"/>
  <c r="J859"/>
  <c r="J700"/>
  <c r="J547"/>
  <c r="J300"/>
  <c r="BK114"/>
  <c r="BK763"/>
  <c r="J652"/>
  <c r="BK538"/>
  <c r="J383"/>
  <c r="BK239"/>
  <c r="BK758"/>
  <c r="BK603"/>
  <c r="BK406"/>
  <c r="J141"/>
  <c r="BK658"/>
  <c r="J371"/>
  <c r="J169"/>
  <c r="BK611"/>
  <c r="BK389"/>
  <c r="BK231"/>
  <c r="BK709"/>
  <c r="J587"/>
  <c r="J502"/>
  <c r="J359"/>
  <c r="J246"/>
  <c r="BK141"/>
  <c r="BK791"/>
  <c r="J687"/>
  <c r="BK582"/>
  <c r="BK452"/>
  <c r="J256"/>
  <c r="BK169"/>
  <c i="2" r="J106"/>
  <c i="3" r="J899"/>
  <c r="J871"/>
  <c r="J797"/>
  <c r="BK672"/>
  <c r="BK563"/>
  <c r="J406"/>
  <c r="BK105"/>
  <c r="J780"/>
  <c r="J629"/>
  <c r="J426"/>
  <c r="BK198"/>
  <c r="J788"/>
  <c r="BK715"/>
  <c r="BK591"/>
  <c r="J395"/>
  <c r="J233"/>
  <c i="2" r="BK87"/>
  <c i="3" r="BK859"/>
  <c r="BK727"/>
  <c r="BK561"/>
  <c r="J308"/>
  <c r="J786"/>
  <c r="BK547"/>
  <c r="BK345"/>
  <c i="2" r="BK92"/>
  <c i="3" r="BK652"/>
  <c r="J438"/>
  <c r="J287"/>
  <c r="J304"/>
  <c i="2" r="BK95"/>
  <c i="3" r="BK774"/>
  <c r="BK615"/>
  <c r="BK486"/>
  <c r="J270"/>
  <c r="J131"/>
  <c r="BK912"/>
  <c r="BK876"/>
  <c r="J835"/>
  <c r="J658"/>
  <c r="BK542"/>
  <c r="BK383"/>
  <c r="J180"/>
  <c r="J791"/>
  <c r="J678"/>
  <c r="J510"/>
  <c r="J283"/>
  <c i="2" r="J100"/>
  <c i="3" r="J752"/>
  <c r="J625"/>
  <c r="J486"/>
  <c r="J294"/>
  <c r="J95"/>
  <c i="2" l="1" r="BK86"/>
  <c i="3" r="BK293"/>
  <c r="J293"/>
  <c r="J64"/>
  <c r="BK590"/>
  <c r="BK708"/>
  <c r="J708"/>
  <c r="J70"/>
  <c r="BK762"/>
  <c r="J762"/>
  <c r="J71"/>
  <c r="T94"/>
  <c r="R130"/>
  <c r="P558"/>
  <c r="R660"/>
  <c r="R708"/>
  <c r="R762"/>
  <c r="BK130"/>
  <c r="J130"/>
  <c r="J63"/>
  <c r="BK558"/>
  <c r="J558"/>
  <c r="J65"/>
  <c r="P660"/>
  <c r="P708"/>
  <c r="T762"/>
  <c i="2" r="T86"/>
  <c r="T85"/>
  <c r="T84"/>
  <c i="3" r="T293"/>
  <c r="T590"/>
  <c r="BK790"/>
  <c r="J790"/>
  <c r="J72"/>
  <c r="P94"/>
  <c r="P130"/>
  <c r="R558"/>
  <c r="BK660"/>
  <c r="J660"/>
  <c r="J69"/>
  <c r="P790"/>
  <c r="R94"/>
  <c r="T130"/>
  <c r="T558"/>
  <c r="T660"/>
  <c r="T708"/>
  <c r="P762"/>
  <c i="2" r="P86"/>
  <c r="P85"/>
  <c r="P84"/>
  <c i="1" r="AU55"/>
  <c i="3" r="P293"/>
  <c r="R590"/>
  <c r="R790"/>
  <c i="2" r="R86"/>
  <c r="R85"/>
  <c r="R84"/>
  <c i="3" r="BK94"/>
  <c r="J94"/>
  <c r="J61"/>
  <c r="R293"/>
  <c r="P590"/>
  <c r="P589"/>
  <c r="T790"/>
  <c i="2" r="BE95"/>
  <c r="BK105"/>
  <c r="J105"/>
  <c r="J63"/>
  <c i="3" r="E48"/>
  <c r="BE141"/>
  <c r="BE147"/>
  <c r="BE169"/>
  <c r="BE308"/>
  <c r="BE320"/>
  <c r="BE333"/>
  <c r="BE339"/>
  <c r="BE502"/>
  <c r="BE563"/>
  <c r="BE574"/>
  <c r="BE578"/>
  <c r="BE658"/>
  <c r="BE687"/>
  <c r="BE694"/>
  <c r="BE704"/>
  <c r="BE823"/>
  <c i="2" r="E74"/>
  <c r="F81"/>
  <c r="BE92"/>
  <c r="BK112"/>
  <c r="J112"/>
  <c r="J64"/>
  <c i="3" r="BE204"/>
  <c r="BE218"/>
  <c r="BE231"/>
  <c r="BE270"/>
  <c r="BE312"/>
  <c r="BE446"/>
  <c r="BE458"/>
  <c r="BE486"/>
  <c r="BE522"/>
  <c r="BE538"/>
  <c r="BE603"/>
  <c r="BE611"/>
  <c r="BE652"/>
  <c r="BE706"/>
  <c r="BE727"/>
  <c r="BE829"/>
  <c i="2" r="J78"/>
  <c r="BE87"/>
  <c r="BE100"/>
  <c r="BE106"/>
  <c r="BE113"/>
  <c i="3" r="J52"/>
  <c r="BE239"/>
  <c r="BE246"/>
  <c r="BE256"/>
  <c r="BE709"/>
  <c r="BE760"/>
  <c r="BE763"/>
  <c r="BE770"/>
  <c r="BE774"/>
  <c r="BE780"/>
  <c r="BE786"/>
  <c r="BE853"/>
  <c r="BE865"/>
  <c r="BE871"/>
  <c r="BE876"/>
  <c r="BE881"/>
  <c r="BE899"/>
  <c r="BE912"/>
  <c r="BE914"/>
  <c r="BK118"/>
  <c r="J118"/>
  <c r="J62"/>
  <c r="BK586"/>
  <c r="J586"/>
  <c r="J66"/>
  <c r="BE184"/>
  <c r="BE233"/>
  <c r="BE283"/>
  <c r="BE294"/>
  <c r="BE406"/>
  <c r="BE416"/>
  <c r="BE476"/>
  <c r="BE532"/>
  <c r="BE542"/>
  <c r="BE547"/>
  <c r="BE629"/>
  <c r="BE656"/>
  <c r="BE733"/>
  <c r="BE95"/>
  <c r="BE105"/>
  <c r="BE262"/>
  <c r="BE426"/>
  <c r="BE559"/>
  <c r="BE561"/>
  <c r="BE566"/>
  <c r="BE582"/>
  <c r="BE599"/>
  <c r="BE615"/>
  <c r="BE672"/>
  <c r="BE700"/>
  <c r="BE739"/>
  <c r="BE745"/>
  <c r="BE803"/>
  <c r="BE811"/>
  <c r="BE841"/>
  <c i="2" r="BK94"/>
  <c r="J94"/>
  <c r="J62"/>
  <c i="3" r="F55"/>
  <c r="BE158"/>
  <c r="BE165"/>
  <c r="BE180"/>
  <c r="BE304"/>
  <c r="BE359"/>
  <c r="BE643"/>
  <c r="BE661"/>
  <c r="BE715"/>
  <c r="BE721"/>
  <c r="BE758"/>
  <c r="BE788"/>
  <c r="BE791"/>
  <c r="BE797"/>
  <c r="BE847"/>
  <c r="BE859"/>
  <c r="BE109"/>
  <c r="BE114"/>
  <c r="BE137"/>
  <c r="BE192"/>
  <c r="BE225"/>
  <c r="BE287"/>
  <c r="BE326"/>
  <c r="BE377"/>
  <c r="BE383"/>
  <c r="BE389"/>
  <c r="BE395"/>
  <c r="BE510"/>
  <c r="BE516"/>
  <c r="BE570"/>
  <c r="BE587"/>
  <c r="BE639"/>
  <c r="BE678"/>
  <c r="BE752"/>
  <c r="BE835"/>
  <c r="BE100"/>
  <c r="BE119"/>
  <c r="BE131"/>
  <c r="BE198"/>
  <c r="BE276"/>
  <c r="BE300"/>
  <c r="BE345"/>
  <c r="BE351"/>
  <c r="BE365"/>
  <c r="BE371"/>
  <c r="BE433"/>
  <c r="BE438"/>
  <c r="BE452"/>
  <c r="BE496"/>
  <c r="BE552"/>
  <c r="BE591"/>
  <c r="BE625"/>
  <c r="F34"/>
  <c i="1" r="BA56"/>
  <c i="3" r="F36"/>
  <c i="1" r="BC56"/>
  <c i="2" r="F36"/>
  <c i="1" r="BC55"/>
  <c i="3" r="F35"/>
  <c i="1" r="BB56"/>
  <c i="3" r="F37"/>
  <c i="1" r="BD56"/>
  <c i="2" r="F35"/>
  <c i="1" r="BB55"/>
  <c i="3" r="J34"/>
  <c i="1" r="AW56"/>
  <c i="2" r="J34"/>
  <c i="1" r="AW55"/>
  <c i="2" r="F37"/>
  <c i="1" r="BD55"/>
  <c i="2" r="F34"/>
  <c i="1" r="BA55"/>
  <c i="3" l="1" r="P93"/>
  <c r="P92"/>
  <c i="1" r="AU56"/>
  <c i="3" r="BK589"/>
  <c r="J589"/>
  <c r="J67"/>
  <c r="T589"/>
  <c r="T93"/>
  <c r="T92"/>
  <c i="2" r="BK85"/>
  <c r="BK84"/>
  <c r="J84"/>
  <c r="J59"/>
  <c i="3" r="R589"/>
  <c r="R93"/>
  <c r="R92"/>
  <c i="2" r="J86"/>
  <c r="J61"/>
  <c i="3" r="BK93"/>
  <c r="J93"/>
  <c r="J60"/>
  <c r="J590"/>
  <c r="J68"/>
  <c i="1" r="AU54"/>
  <c i="3" r="J33"/>
  <c i="1" r="AV56"/>
  <c r="AT56"/>
  <c i="3" r="F33"/>
  <c i="1" r="AZ56"/>
  <c r="BC54"/>
  <c r="W32"/>
  <c r="BD54"/>
  <c r="W33"/>
  <c r="BA54"/>
  <c r="AW54"/>
  <c r="AK30"/>
  <c r="BB54"/>
  <c r="W31"/>
  <c i="2" r="J33"/>
  <c i="1" r="AV55"/>
  <c r="AT55"/>
  <c i="2" r="F33"/>
  <c i="1" r="AZ55"/>
  <c i="2" l="1" r="J85"/>
  <c r="J60"/>
  <c i="3" r="BK92"/>
  <c r="J92"/>
  <c i="1" r="AX54"/>
  <c r="AY54"/>
  <c i="2" r="J30"/>
  <c i="1" r="AG55"/>
  <c r="AN55"/>
  <c i="3" r="J30"/>
  <c i="1" r="AG56"/>
  <c r="AN56"/>
  <c r="AZ54"/>
  <c r="W29"/>
  <c r="W30"/>
  <c i="2" l="1" r="J39"/>
  <c i="3" r="J39"/>
  <c r="J59"/>
  <c i="1"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<sst xmlns="http://schemas.openxmlformats.org/spreadsheetml/2006/main">
  <si>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</si>
  <si>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</si>
  <si>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</si>
  <si>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</si>
  <si>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</si>
  <si>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{97d9bb34-a8f5-4b5a-8a78-d36e10e9a511}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</si>
  <si>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</si>
  <si>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</si>
  <si>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</si>
  <si>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</si>
  <si>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</si>
  <si>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</si>
  <si>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</si>
  <si>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</si>
  <si>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</si>
  <si>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</si>
  <si>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</si>
  <si>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BALKONŮ NA BUDOVÁCH B, C</t>
  </si>
  <si>
    <t>KSO:</t>
  </si>
  <si>
    <t/>
  </si>
  <si>
    <t>CC-CZ:</t>
  </si>
  <si>
    <t>Místo:</t>
  </si>
  <si>
    <t xml:space="preserve"> </t>
  </si>
  <si>
    <t>Datum:</t>
  </si>
  <si>
    <t>2. 1. 2021</t>
  </si>
  <si>
    <t>Zadavatel:</t>
  </si>
  <si>
    <t>IČ:</t>
  </si>
  <si>
    <t>Nemocnice ve Frýdku - 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</si>
  <si>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</si>
  <si>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</si>
  <si>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</si>
  <si>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</si>
  <si>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</si>
  <si>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</si>
  <si>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</si>
  <si>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</si>
  <si>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</si>
  <si>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</si>
  <si>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</si>
  <si>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</si>
  <si>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</si>
  <si>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</si>
  <si>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</si>
  <si>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</si>
  <si>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</si>
  <si>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</si>
  <si>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</si>
  <si>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</si>
  <si>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</si>
  <si>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</si>
  <si>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</si>
  <si>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</si>
  <si>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</si>
  <si>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</si>
  <si>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</si>
  <si>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</si>
  <si>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</si>
  <si>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</si>
  <si>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</si>
  <si>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</si>
  <si>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</si>
  <si>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</si>
  <si>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</si>
  <si>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</si>
  <si>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</si>
  <si>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</si>
  <si>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</si>
  <si>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</si>
  <si>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</si>
  <si>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</si>
  <si>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</si>
  <si>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</si>
  <si>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</si>
  <si>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</si>
  <si>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</si>
  <si>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</si>
  <si>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</si>
  <si>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</si>
  <si>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Vedlejší a ostatní náklady</t>
  </si>
  <si>
    <t>STA</t>
  </si>
  <si>
    <t>1</t>
  </si>
  <si>
    <t>{bae9c6c2-b7cd-4579-baa5-844a75ead1ef}</t>
  </si>
  <si>
    <t>2</t>
  </si>
  <si>
    <t>002</t>
  </si>
  <si>
    <t>Stavební část</t>
  </si>
  <si>
    <t>{f01ba053-0902-4455-accb-0b5fd2acfe76}</t>
  </si>
  <si>
    <t>KRYCÍ LIST SOUPISU PRACÍ</t>
  </si>
  <si>
    <t>Objekt:</t>
  </si>
  <si>
    <t>001 -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</si>
  <si>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</si>
  <si>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</si>
  <si>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</si>
  <si>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</si>
  <si>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</si>
  <si>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</si>
  <si>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</si>
  <si>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</si>
  <si>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</si>
  <si>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</si>
  <si>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</si>
  <si>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</si>
  <si>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</si>
  <si>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</si>
  <si>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</si>
  <si>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</si>
  <si>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</si>
  <si>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</si>
  <si>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</si>
  <si>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</si>
  <si>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</si>
  <si>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</si>
  <si>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</si>
  <si>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</si>
  <si>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</si>
  <si>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</si>
  <si>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</si>
  <si>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</si>
  <si>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</si>
  <si>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013203000</t>
  </si>
  <si>
    <t>Dokumentace stavby bez rozlišení</t>
  </si>
  <si>
    <t>kpl</t>
  </si>
  <si>
    <t>CS ÚRS 2021 01</t>
  </si>
  <si>
    <t>1024</t>
  </si>
  <si>
    <t>876642032</t>
  </si>
  <si>
    <t>PP</t>
  </si>
  <si>
    <t>VV</t>
  </si>
  <si>
    <t>"Výrobní dodavatelská dokumentace"</t>
  </si>
  <si>
    <t>Součet</t>
  </si>
  <si>
    <t>4</t>
  </si>
  <si>
    <t>013254000</t>
  </si>
  <si>
    <t>Dokumentace skutečného provedení stavby</t>
  </si>
  <si>
    <t>-855698453</t>
  </si>
  <si>
    <t>VRN3</t>
  </si>
  <si>
    <t>Zařízení staveniště</t>
  </si>
  <si>
    <t>3</t>
  </si>
  <si>
    <t>030001000</t>
  </si>
  <si>
    <t>1626204919</t>
  </si>
  <si>
    <t>"náklady na zařízení staveniště, spotřeby energií atd."</t>
  </si>
  <si>
    <t>034103000</t>
  </si>
  <si>
    <t>Oplocení staveniště</t>
  </si>
  <si>
    <t>-1732090483</t>
  </si>
  <si>
    <t>"oplocení staveniště vč. výstražných tabulek"</t>
  </si>
  <si>
    <t>VRN4</t>
  </si>
  <si>
    <t>Inženýrská činnost</t>
  </si>
  <si>
    <t>043002000</t>
  </si>
  <si>
    <t>Zkoušky a ostatní měření</t>
  </si>
  <si>
    <t>-2056266457</t>
  </si>
  <si>
    <t>"veškeré potřebné zkoušky a revize potřebné pro dokončení díla"</t>
  </si>
  <si>
    <t>"odtrhové zkoušky sanačních hmot a KZS, kontroly celistvosti krycí betonové vrstvy a výztuže desky, kotvení výrobků, podkladních povrchů atd."</t>
  </si>
  <si>
    <t>VRN7</t>
  </si>
  <si>
    <t>Provozní vlivy</t>
  </si>
  <si>
    <t>6</t>
  </si>
  <si>
    <t>071103000</t>
  </si>
  <si>
    <t>Provoz investora</t>
  </si>
  <si>
    <t>-218180947</t>
  </si>
  <si>
    <t>002 - Stavební část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</si>
  <si>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</si>
  <si>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</si>
  <si>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</si>
  <si>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</si>
  <si>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</si>
  <si>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</si>
  <si>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</si>
  <si>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</si>
  <si>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</si>
  <si>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</si>
  <si>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</si>
  <si>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</si>
  <si>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767 - Konstrukce zámečnické</t>
  </si>
  <si>
    <t>HSV</t>
  </si>
  <si>
    <t>Práce a dodávky HSV</t>
  </si>
  <si>
    <t>Zemní práce</t>
  </si>
  <si>
    <t>181111111</t>
  </si>
  <si>
    <t>Plošná úprava terénu do 500 m2 zemina skupiny 1 až 4 nerovnosti do 100 mm v rovinně a svahu do 1:5</t>
  </si>
  <si>
    <t>m2</t>
  </si>
  <si>
    <t>-1655697753</t>
  </si>
  <si>
    <t>Plošná úprava terénu v zemině skupiny 1 až 4 s urovnáním povrchu bez doplnění ornice souvislé plochy do 500 m2 při nerovnostech terénu přes 50 do 100 mm v rovině nebo na svahu do 1:5</t>
  </si>
  <si>
    <t>"uvedení ploch staveniště po skončení stavebních prací do původního stavu"</t>
  </si>
  <si>
    <t>200</t>
  </si>
  <si>
    <t>181311103</t>
  </si>
  <si>
    <t>Rozprostření ornice tl vrstvy do 200 mm v rovině nebo ve svahu do 1:5 ručně</t>
  </si>
  <si>
    <t>-808963042</t>
  </si>
  <si>
    <t>Rozprostření a urovnání ornice v rovině nebo ve svahu sklonu do 1:5 ručně při souvislé ploše, tl. vrstvy do 200 mm</t>
  </si>
  <si>
    <t>M</t>
  </si>
  <si>
    <t>10364101</t>
  </si>
  <si>
    <t xml:space="preserve">zemina pro terénní úpravy -  ornice</t>
  </si>
  <si>
    <t>t</t>
  </si>
  <si>
    <t>8</t>
  </si>
  <si>
    <t>-964980652</t>
  </si>
  <si>
    <t>200*0,1*1,7*1,03</t>
  </si>
  <si>
    <t>181411131</t>
  </si>
  <si>
    <t>Založení parkového trávníku výsevem plochy do 1000 m2 v rovině a ve svahu do 1:5</t>
  </si>
  <si>
    <t>737805383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</si>
  <si>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</si>
  <si>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</si>
  <si>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</si>
  <si>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</si>
  <si>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1420833381</t>
  </si>
  <si>
    <t>200*0,025*1,03</t>
  </si>
  <si>
    <t>Svislé a kompletní konstrukce</t>
  </si>
  <si>
    <t>340000998</t>
  </si>
  <si>
    <t>Řezání stěnových dílců z lehkých betonů tl do 100 mm</t>
  </si>
  <si>
    <t>m</t>
  </si>
  <si>
    <t>333933469</t>
  </si>
  <si>
    <t>Řezání stěnových dílců z lehkých betonů tl. do 100 mm</t>
  </si>
  <si>
    <t>"dle výkresu číslo 101, 102, 103 a technické zprávy"</t>
  </si>
  <si>
    <t>"odřezání KZS"</t>
  </si>
  <si>
    <t>"pod balkonovými deskami"</t>
  </si>
  <si>
    <t>(18,085+17,791)*4</t>
  </si>
  <si>
    <t>"u boků balkonových desek"</t>
  </si>
  <si>
    <t>(0,3*2+0,725)*2*4</t>
  </si>
  <si>
    <t>"nad balkonovými deskami"</t>
  </si>
  <si>
    <t>(18,085+17,791-1*8+0,23*2*8)*4</t>
  </si>
  <si>
    <t>Úpravy povrchů, podlahy a osazování výplní</t>
  </si>
  <si>
    <t>7</t>
  </si>
  <si>
    <t>621221001</t>
  </si>
  <si>
    <t>Montáž kontaktního zateplení vnějších podhledů lepením a mechanickým kotvením desek z minerální vlny s podélnou orientací tl do 40 mm</t>
  </si>
  <si>
    <t>748602628</t>
  </si>
  <si>
    <t>Montáž kontaktního zateplení lepením a mechanickým kotvením z desek z minerální vlny s podélnou orientací vláken na vnější podhledy, tloušťky desek do 40 mm</t>
  </si>
  <si>
    <t>"dle výkresu číslo 104, 105, 106 a technické zprávy"</t>
  </si>
  <si>
    <t>"podhledy balkonových desek"</t>
  </si>
  <si>
    <t>1,565*(18,085+0,1+17,791+0,1)*4</t>
  </si>
  <si>
    <t>63151518</t>
  </si>
  <si>
    <t>deska tepelně izolační minerální kontaktních fasád podélné vlákno λ=0,036 tl 40mm</t>
  </si>
  <si>
    <t>-116570709</t>
  </si>
  <si>
    <t>225,836*1,05</t>
  </si>
  <si>
    <t>9</t>
  </si>
  <si>
    <t>621531021</t>
  </si>
  <si>
    <t>Tenkovrstvá silikonová zrnitá omítka tl. 2,0 mm včetně penetrace vnějších podhledů</t>
  </si>
  <si>
    <t>1242339636</t>
  </si>
  <si>
    <t>Omítka tenkovrstvá silikonová vnějších ploch probarvená, včetně penetrace podkladu zrnitá, tloušťky 2,0 mm podhledů</t>
  </si>
  <si>
    <t>(1,565-0,06)*(18,085+0,1+17,791+0,1)*4</t>
  </si>
  <si>
    <t>10</t>
  </si>
  <si>
    <t>622142001</t>
  </si>
  <si>
    <t>Potažení vnějších stěn sklovláknitým pletivem vtlačeným do tenkovrstvé hmoty</t>
  </si>
  <si>
    <t>-43455823</t>
  </si>
  <si>
    <t>Potažení vnějších ploch pletivem v ploše nebo pruzích, na plném podkladu sklovláknitým vtlačením do tmelu stěn</t>
  </si>
  <si>
    <t>"doplnění stávajícího zateplení - pouze přesah na stávající zateplení (v místě nového zateplení již obsaženo v položce zateplení"</t>
  </si>
  <si>
    <t>0,1*(18,085+0,1+17,791+0,1)*4</t>
  </si>
  <si>
    <t>(0,1*0,925+0,3*0,1*2)*2*4</t>
  </si>
  <si>
    <t>(18,085+17,791+0,1+0,1-1*8+0,23*2*8)*0,1*4</t>
  </si>
  <si>
    <t>11</t>
  </si>
  <si>
    <t>622221001</t>
  </si>
  <si>
    <t>Montáž kontaktního zateplení vnějších stěn lepením a mechanickým kotvením desek z minerální vlny s podélnou orientací vláken tl do 40 mm</t>
  </si>
  <si>
    <t>-2026746178</t>
  </si>
  <si>
    <t>Montáž kontaktního zateplení lepením a mechanickým kotvením z desek z minerální vlny s podélnou orientací vláken na vnější stěny, tloušťky desek do 40 mm</t>
  </si>
  <si>
    <t>"čela a boky balkonových desek"</t>
  </si>
  <si>
    <t>0,37*(18,085+0,1+17,791+0,1)*4</t>
  </si>
  <si>
    <t>0,4*1,565*2*4</t>
  </si>
  <si>
    <t>12</t>
  </si>
  <si>
    <t>-101877863</t>
  </si>
  <si>
    <t>58,4*1,05</t>
  </si>
  <si>
    <t>13</t>
  </si>
  <si>
    <t>622221011</t>
  </si>
  <si>
    <t>Montáž kontaktního zateplení vnějších stěn lepením a mechanickým kotvením desek z minerální vlny s podélnou orientací vláken tl do 80 mm</t>
  </si>
  <si>
    <t>-1892648447</t>
  </si>
  <si>
    <t>Montáž kontaktního zateplení lepením a mechanickým kotvením z desek z minerální vlny s podélnou orientací vláken na vnější stěny, tloušťky desek přes 40 do 80 mm</t>
  </si>
  <si>
    <t>"doplnění stávajícího zateplení"</t>
  </si>
  <si>
    <t>0,3*0,725*2*4</t>
  </si>
  <si>
    <t>14</t>
  </si>
  <si>
    <t>63151520</t>
  </si>
  <si>
    <t>deska tepelně izolační minerální kontaktních fasád podélné vlákno λ=0,036 tl 60mm</t>
  </si>
  <si>
    <t>315819750</t>
  </si>
  <si>
    <t>28,872*1,05</t>
  </si>
  <si>
    <t>622252002</t>
  </si>
  <si>
    <t>Montáž profilů kontaktního zateplení lepených</t>
  </si>
  <si>
    <t>1330528983</t>
  </si>
  <si>
    <t>Montáž profilů kontaktního zateplení ostatních stěnových, dilatačních apod. lepených do tmelu</t>
  </si>
  <si>
    <t>"lišta hrany podhled - čelo (bok)"</t>
  </si>
  <si>
    <t>(18,085+0,1+17,791+0,1+1,565*2-0,06*2)*4</t>
  </si>
  <si>
    <t>"dilatační lišta"</t>
  </si>
  <si>
    <t>1,565*4</t>
  </si>
  <si>
    <t>16</t>
  </si>
  <si>
    <t>59051510</t>
  </si>
  <si>
    <t>profil začišťovací s okapnicí PVC s výztužnou tkaninou pro nadpraží ETICS</t>
  </si>
  <si>
    <t>1408965234</t>
  </si>
  <si>
    <t>(18,085+0,1+17,791+0,1+1,565*2-0,06*2)*4*1,1</t>
  </si>
  <si>
    <t>17</t>
  </si>
  <si>
    <t>59051500</t>
  </si>
  <si>
    <t>profil dilatační stěnový PVC s výztužnou tkaninou pro ETICS</t>
  </si>
  <si>
    <t>1362855790</t>
  </si>
  <si>
    <t>1,565*4*1,1</t>
  </si>
  <si>
    <t>18</t>
  </si>
  <si>
    <t>622531021</t>
  </si>
  <si>
    <t>Tenkovrstvá silikonová zrnitá omítka tl. 2,0 mm včetně penetrace vnějších stěn</t>
  </si>
  <si>
    <t>1359749168</t>
  </si>
  <si>
    <t>Omítka tenkovrstvá silikonová vnějších ploch probarvená, včetně penetrace podkladu zrnitá, tloušťky 2,0 mm stěn</t>
  </si>
  <si>
    <t>"doplnění stávajícího zateplení + přesah na stávající zateplení"</t>
  </si>
  <si>
    <t>(0,1+0,15)*(18,085+0,1+17,791+0,1)*4</t>
  </si>
  <si>
    <t>0,45*1,025*2*4</t>
  </si>
  <si>
    <t>(18,085+17,791+0,1+0,1-1*8+0,23*2*8)*(0,1+0,15)*4</t>
  </si>
  <si>
    <t>0,4*(1,565-0,06)*2*4</t>
  </si>
  <si>
    <t>19</t>
  </si>
  <si>
    <t>629991011</t>
  </si>
  <si>
    <t>Zakrytí výplní otvorů a svislých ploch fólií přilepenou lepící páskou</t>
  </si>
  <si>
    <t>1760101821</t>
  </si>
  <si>
    <t>Zakrytí vnějších ploch před znečištěním včetně pozdějšího odkrytí výplní otvorů a svislých ploch fólií přilepenou lepící páskou</t>
  </si>
  <si>
    <t>"stávající okna a balkonové dveře u balkonů"</t>
  </si>
  <si>
    <t>(1*3*8+1,5*2,1*8)*4</t>
  </si>
  <si>
    <t>2,5*2,1*8</t>
  </si>
  <si>
    <t>2,5*1,5*8</t>
  </si>
  <si>
    <t>20</t>
  </si>
  <si>
    <t>631351101</t>
  </si>
  <si>
    <t>Zřízení bednění rýh a hran v podlahách</t>
  </si>
  <si>
    <t>132788645</t>
  </si>
  <si>
    <t>Bednění v podlahách rýh a hran zřízení</t>
  </si>
  <si>
    <t>"Vytvoření žlabu"</t>
  </si>
  <si>
    <t>0,1*(18,085+17,791+0,025*2)*4</t>
  </si>
  <si>
    <t>631351102</t>
  </si>
  <si>
    <t>Odstranění bednění rýh a hran v podlahách</t>
  </si>
  <si>
    <t>-1591244402</t>
  </si>
  <si>
    <t>Bednění v podlahách rýh a hran odstranění</t>
  </si>
  <si>
    <t>22</t>
  </si>
  <si>
    <t>631362021</t>
  </si>
  <si>
    <t>Výztuž mazanin svařovanými sítěmi Kari</t>
  </si>
  <si>
    <t>1743373972</t>
  </si>
  <si>
    <t>Výztuž mazanin ze svařovaných sítí z drátů typu KARI</t>
  </si>
  <si>
    <t>"zvrchu na balkonových deskách"</t>
  </si>
  <si>
    <t>345*0,001</t>
  </si>
  <si>
    <t>23</t>
  </si>
  <si>
    <t>632451251</t>
  </si>
  <si>
    <t>Potěr cementový samonivelační litý C30 tl do 35 mm</t>
  </si>
  <si>
    <t>-63764226</t>
  </si>
  <si>
    <t>Potěr cementový samonivelační litý tř. C 30, tl. přes 30 do 35 mm</t>
  </si>
  <si>
    <t>"EN13813CT-C30-F6-AR6"</t>
  </si>
  <si>
    <t>"vyrovnání prahů balkonových dveří"</t>
  </si>
  <si>
    <t>0,2*1*8*4</t>
  </si>
  <si>
    <t>24</t>
  </si>
  <si>
    <t>632451254</t>
  </si>
  <si>
    <t>Potěr cementový samonivelační litý C30 tl do 50 mm</t>
  </si>
  <si>
    <t>-1705516001</t>
  </si>
  <si>
    <t>Potěr cementový samonivelační litý tř. C 30, tl. přes 45 do 50 mm</t>
  </si>
  <si>
    <t>1,32*(18,085+17,791+0,025*2)*4</t>
  </si>
  <si>
    <t>0,05*(18,085+17,791+0,025*2)*4</t>
  </si>
  <si>
    <t>"pod žlabem"</t>
  </si>
  <si>
    <t>0,125*(18,085+0,1+17,791+0,1)*4</t>
  </si>
  <si>
    <t>25</t>
  </si>
  <si>
    <t>632451293</t>
  </si>
  <si>
    <t>Příplatek k cementovému samonivelačnímu litému potěru C30 ZKD 5 mm tloušťky přes 50 mm</t>
  </si>
  <si>
    <t>651688808</t>
  </si>
  <si>
    <t>Potěr cementový samonivelační litý Příplatek k cenám za každých dalších i započatých 5 mm tloušťky přes 50 mm tř. C 30</t>
  </si>
  <si>
    <t>1,32*(18,085+17,791+0,025*2)*4*4</t>
  </si>
  <si>
    <t>26</t>
  </si>
  <si>
    <t>634112112</t>
  </si>
  <si>
    <t>Obvodová dilatace podlahovým páskem z pěnového PE mezi stěnou a mazaninou nebo potěrem v 100 mm</t>
  </si>
  <si>
    <t>-1536019899</t>
  </si>
  <si>
    <t>Obvodová dilatace mezi stěnou a mazaninou nebo potěrem podlahovým páskem z pěnového PE tl. do 10 mm, výšky 100 mm</t>
  </si>
  <si>
    <t>"u boků mazaniny"</t>
  </si>
  <si>
    <t>1,475*2*4</t>
  </si>
  <si>
    <t>"dilatace v mazanině"</t>
  </si>
  <si>
    <t>52</t>
  </si>
  <si>
    <t>27</t>
  </si>
  <si>
    <t>634113115</t>
  </si>
  <si>
    <t>Výplň dilatačních spár mazanin poplastovaným profilem</t>
  </si>
  <si>
    <t>-1541168486</t>
  </si>
  <si>
    <t>Výplň dilatačních spár mazanin plastovým profilem výšky 80 mm</t>
  </si>
  <si>
    <t>"dilatace v mazanině - kotevní profil folie z poplastovaného plechu"</t>
  </si>
  <si>
    <t>28</t>
  </si>
  <si>
    <t>636311134</t>
  </si>
  <si>
    <t>Kladení dlažby z betonových dlaždic 80x40 cm na sucho na terče z umělé hmoty do 150 mm</t>
  </si>
  <si>
    <t>-279137435</t>
  </si>
  <si>
    <t>Kladení dlažby z betonových dlaždic na sucho na terče z umělé hmoty o rozměru dlažby 80x40 cm, o výšce terče přes 100 do 150 mm</t>
  </si>
  <si>
    <t>"vč. dodávky terčů dle výpisu na výkrese číslo 104"</t>
  </si>
  <si>
    <t>"dlažba balkonů"</t>
  </si>
  <si>
    <t>0,8*0,4*820</t>
  </si>
  <si>
    <t>29</t>
  </si>
  <si>
    <t>59246004</t>
  </si>
  <si>
    <t>dlažba plošná betonová přírodní 800x400x62mm</t>
  </si>
  <si>
    <t>1509714534</t>
  </si>
  <si>
    <t>262,4*1,03</t>
  </si>
  <si>
    <t>30</t>
  </si>
  <si>
    <t>636311-řez</t>
  </si>
  <si>
    <t>Příplatek za řezání betonové dlažby do potřebného rozměru a tvaru</t>
  </si>
  <si>
    <t>kus</t>
  </si>
  <si>
    <t>80902303</t>
  </si>
  <si>
    <t>"dlažba balkonů - 50%"</t>
  </si>
  <si>
    <t>0,5*820</t>
  </si>
  <si>
    <t>Ostatní konstrukce a práce, bourání</t>
  </si>
  <si>
    <t>31</t>
  </si>
  <si>
    <t>941111132</t>
  </si>
  <si>
    <t>Montáž lešení řadového trubkového lehkého s podlahami zatížení do 200 kg/m2 š do 1,5 m v do 25 m</t>
  </si>
  <si>
    <t>941045942</t>
  </si>
  <si>
    <t>Montáž lešení řadového trubkového lehkého pracovního s podlahami s provozním zatížením tř. 3 do 200 kg/m2 šířky tř. W12 přes 1,2 do 1,5 m, výšky přes 10 do 25 m</t>
  </si>
  <si>
    <t>"dle výkresu číslo 101, 103 a technické zprávy"</t>
  </si>
  <si>
    <t>"pro provedení oprav na balkonech"</t>
  </si>
  <si>
    <t>41*20</t>
  </si>
  <si>
    <t>32</t>
  </si>
  <si>
    <t>941111232</t>
  </si>
  <si>
    <t>Příplatek k lešení řadovému trubkovému lehkému s podlahami š 1,5 m v 25 m za první a ZKD den použití</t>
  </si>
  <si>
    <t>90766693</t>
  </si>
  <si>
    <t>Montáž lešení řadového trubkového lehkého pracovního s podlahami s provozním zatížením tř. 3 do 200 kg/m2 Příplatek za první a každý další den použití lešení k ceně -1132</t>
  </si>
  <si>
    <t>820*60</t>
  </si>
  <si>
    <t>33</t>
  </si>
  <si>
    <t>941111832</t>
  </si>
  <si>
    <t>Demontáž lešení řadového trubkového lehkého s podlahami zatížení do 200 kg/m2 š do 1,5 m v do 25 m</t>
  </si>
  <si>
    <t>-626659958</t>
  </si>
  <si>
    <t>Demontáž lešení řadového trubkového lehkého pracovního s podlahami s provozním zatížením tř. 3 do 200 kg/m2 šířky tř. W12 přes 1,2 do 1,5 m, výšky přes 10 do 25 m</t>
  </si>
  <si>
    <t>820</t>
  </si>
  <si>
    <t>34</t>
  </si>
  <si>
    <t>949101112</t>
  </si>
  <si>
    <t>Lešení pomocné pro objekty pozemních staveb s lešeňovou podlahou v do 3,5 m zatížení do 150 kg/m2</t>
  </si>
  <si>
    <t>173927593</t>
  </si>
  <si>
    <t>Lešení pomocné pracovní pro objekty pozemních staveb pro zatížení do 150 kg/m2, o výšce lešeňové podlahy přes 1,9 do 3,5 m</t>
  </si>
  <si>
    <t>"na balkonech"</t>
  </si>
  <si>
    <t>1,5*36*3</t>
  </si>
  <si>
    <t>35</t>
  </si>
  <si>
    <t>952901108</t>
  </si>
  <si>
    <t>Čištění budov omytí dvojitých nebo zdvojených oken nebo balkonových dveří plochy přes 2,5 m2</t>
  </si>
  <si>
    <t>835549528</t>
  </si>
  <si>
    <t>Čištění budov při provádění oprav a udržovacích prací oken dvojitých nebo zdvojených omytím, plochy do přes 2,5 m2</t>
  </si>
  <si>
    <t>"stávající okna a balkonové dveře u balkonů po skončení stavebních prací"</t>
  </si>
  <si>
    <t>36</t>
  </si>
  <si>
    <t>952902131</t>
  </si>
  <si>
    <t>Čištění budov omytí drsných podlah</t>
  </si>
  <si>
    <t>1440594978</t>
  </si>
  <si>
    <t>Čištění budov při provádění oprav a udržovacích prací podlah drsných nebo chodníků omytím</t>
  </si>
  <si>
    <t>"dle výkresu číslo 104 a technické zprávy"</t>
  </si>
  <si>
    <t>"nová podlaha balkonů po skončení stavebních prací"</t>
  </si>
  <si>
    <t>(1,575*(18,385+18,411)+0,22*1*8)*4</t>
  </si>
  <si>
    <t>37</t>
  </si>
  <si>
    <t>952902611</t>
  </si>
  <si>
    <t>Čištění budov vysátí prachu z ostatních ploch</t>
  </si>
  <si>
    <t>1919794427</t>
  </si>
  <si>
    <t>Čištění budov při provádění oprav a udržovacích prací vysátím prachu z ostatních ploch</t>
  </si>
  <si>
    <t>"všechny stávající plochy balkonových desek po odsekání stávajících vrstev a degradovaného betonu"</t>
  </si>
  <si>
    <t>"dle položek mechanického čištění"</t>
  </si>
  <si>
    <t>228,271+211,669</t>
  </si>
  <si>
    <t>38</t>
  </si>
  <si>
    <t>953321113</t>
  </si>
  <si>
    <t>Vložky do svislých dilatačních spár z minerální plsti tl 50 mm</t>
  </si>
  <si>
    <t>858935435</t>
  </si>
  <si>
    <t>Vložky svislé do dilatačních spár z minerální plsti včetně dodání a osazení, v jakémkoliv zdivu přes 40 do 50 mm</t>
  </si>
  <si>
    <t>"dle výkresu číslo 104, 106 a technické zprávy"</t>
  </si>
  <si>
    <t>"dilatace budovy"</t>
  </si>
  <si>
    <t>0,155*6</t>
  </si>
  <si>
    <t>39</t>
  </si>
  <si>
    <t>953961213a</t>
  </si>
  <si>
    <t>Kotvy chemickou patronou nerez M10x100 mm do betonu, ŽB nebo kamene s vyvrtáním otvoru vč. podložek, samojistící matky</t>
  </si>
  <si>
    <t>417193156</t>
  </si>
  <si>
    <t>"dle výkresu číslo 201, 202, 203 a technické zprávy"</t>
  </si>
  <si>
    <t>"KD"</t>
  </si>
  <si>
    <t>2*76</t>
  </si>
  <si>
    <t>40</t>
  </si>
  <si>
    <t>953961214a</t>
  </si>
  <si>
    <t>Kotvy chemickou patronou nerez M10x130 mm do betonu, ŽB nebo kamene s vyvrtáním otvoru vč. podložek, samojistící matky</t>
  </si>
  <si>
    <t>1942797765</t>
  </si>
  <si>
    <t>41</t>
  </si>
  <si>
    <t>953961216a</t>
  </si>
  <si>
    <t>Kotvy chemickou patronou nerez M12x220 mm do betonu, ŽB nebo kamene s vyvrtáním otvoru vč. podložek, samojistící matky, distanční trubky nerez pr.20x2x64mm</t>
  </si>
  <si>
    <t>-773055722</t>
  </si>
  <si>
    <t>"Z4"</t>
  </si>
  <si>
    <t>2*2</t>
  </si>
  <si>
    <t>"Z7"</t>
  </si>
  <si>
    <t>3*17</t>
  </si>
  <si>
    <t>42</t>
  </si>
  <si>
    <t>962032240</t>
  </si>
  <si>
    <t>Bourání zdiva z cihel pálených nebo vápenopískových na MC do 1 m3</t>
  </si>
  <si>
    <t>m3</t>
  </si>
  <si>
    <t>-2097700359</t>
  </si>
  <si>
    <t>Bourání zdiva nadzákladového z cihel nebo tvárnic z cihel pálených nebo vápenopískových, na maltu cementovou, objemu do 1 m3</t>
  </si>
  <si>
    <t>"odbourání stávajícího cihelného prahu u dveří balkonů"</t>
  </si>
  <si>
    <t>(0,185*0,115*1*8)*4</t>
  </si>
  <si>
    <t>43</t>
  </si>
  <si>
    <t>965043321</t>
  </si>
  <si>
    <t>Bourání podkladů pod dlažby betonových s potěrem nebo teracem tl do 100 mm pl do 1 m2</t>
  </si>
  <si>
    <t>915550244</t>
  </si>
  <si>
    <t>Bourání mazanin betonových s potěrem nebo teracem tl. do 100 mm, plochy do 1 m2</t>
  </si>
  <si>
    <t>"odbourání stávajícího potěru pod sokly balkonů"</t>
  </si>
  <si>
    <t>((0,04*0,075)*(18,085+17,791))*4</t>
  </si>
  <si>
    <t>44</t>
  </si>
  <si>
    <t>965043441</t>
  </si>
  <si>
    <t>Bourání podkladů pod dlažby betonových s potěrem nebo teracem tl do 150 mm pl přes 4 m2</t>
  </si>
  <si>
    <t>1389009211</t>
  </si>
  <si>
    <t>Bourání mazanin betonových s potěrem nebo teracem tl. do 150 mm, plochy přes 4 m2</t>
  </si>
  <si>
    <t>"odbourání stávající mazaniny s potěry podlahy balkonů"</t>
  </si>
  <si>
    <t>(0,12+0,02+0,035)*(1,425*(18,085+17,791))*4</t>
  </si>
  <si>
    <t>45</t>
  </si>
  <si>
    <t>965045111</t>
  </si>
  <si>
    <t>Bourání potěrů cementových nebo pískocementových tl do 50 mm pl do 1 m2</t>
  </si>
  <si>
    <t>-1854586587</t>
  </si>
  <si>
    <t>Bourání potěrů tl. do 50 mm cementových nebo pískocementových, plochy do 1 m2</t>
  </si>
  <si>
    <t>"odbourání stávajícího potěru u dveří balkonů"</t>
  </si>
  <si>
    <t>(0,22*1*8)*4</t>
  </si>
  <si>
    <t>46</t>
  </si>
  <si>
    <t>965081213</t>
  </si>
  <si>
    <t>Bourání podlah z dlaždic keramických nebo xylolitových tl do 10 mm plochy přes 1 m2</t>
  </si>
  <si>
    <t>1886279169</t>
  </si>
  <si>
    <t>Bourání podlah z dlaždic bez podkladního lože nebo mazaniny, s jakoukoliv výplní spár keramických nebo xylolitových tl. do 10 mm, plochy přes 1 m2</t>
  </si>
  <si>
    <t>"odbourání stávající podlahy balkonů z keramických dlaždic"</t>
  </si>
  <si>
    <t>(1,425*(18,085+17,791)+0,22*1*8)*4</t>
  </si>
  <si>
    <t>47</t>
  </si>
  <si>
    <t>965081611</t>
  </si>
  <si>
    <t>Odsekání soklíků rovných</t>
  </si>
  <si>
    <t>229339831</t>
  </si>
  <si>
    <t>Odsekání soklíků včetně otlučení podkladní omítky až na zdivo rovných</t>
  </si>
  <si>
    <t>"odbourání stávajícího soklu podlahy balkonů z keramických dlaždic"</t>
  </si>
  <si>
    <t>48</t>
  </si>
  <si>
    <t>966080101</t>
  </si>
  <si>
    <t>Bourání kontaktního zateplení z polystyrenových desek tloušťky do 60 mm</t>
  </si>
  <si>
    <t>1575578925</t>
  </si>
  <si>
    <t>Bourání kontaktního zateplení včetně povrchové úpravy omítkou nebo nátěrem z polystyrénových desek, tloušťky do 60 mm</t>
  </si>
  <si>
    <t>"demontáž KZS"</t>
  </si>
  <si>
    <t>(18,085+17,791)*0,1*4</t>
  </si>
  <si>
    <t>(0,3*0,725)*2*4</t>
  </si>
  <si>
    <t>(18,085+17,791-1*8+0,23*2*8)*0,15*4</t>
  </si>
  <si>
    <t>49</t>
  </si>
  <si>
    <t>978035127</t>
  </si>
  <si>
    <t>Odsekání tenkovrstvé omítky odsekáním v rozsahu do 100%</t>
  </si>
  <si>
    <t>-341188912</t>
  </si>
  <si>
    <t>Odstranění tenkovrstvých omítek nebo štuku tloušťky přes 2 mm odsekáním, rozsahu přes 50 do 100%</t>
  </si>
  <si>
    <t>"odsekání stávající tenkovrstvé omítky se síťkou"</t>
  </si>
  <si>
    <t>"boky balkonových desek"</t>
  </si>
  <si>
    <t>0,27*(18,085+17,791)*4</t>
  </si>
  <si>
    <t>0,32*1,44*2*4</t>
  </si>
  <si>
    <t>"podhled balkonových desek"</t>
  </si>
  <si>
    <t>1,44*(18,085+17,791)*4</t>
  </si>
  <si>
    <t>50</t>
  </si>
  <si>
    <t>978036391</t>
  </si>
  <si>
    <t>Otlučení (osekání) vnějších omítek z umělého kamene v rozsahu do 100 %</t>
  </si>
  <si>
    <t>357758280</t>
  </si>
  <si>
    <t>Otlučení omítek z umělého kamene vnějších ploch s vyškrabáním spar zdiva, s očištěním povrchu, v rozsahu přes 100 %</t>
  </si>
  <si>
    <t>"odsekání stávající břizolitové omítky"</t>
  </si>
  <si>
    <t>0,32*1,5*2*4</t>
  </si>
  <si>
    <t>1,5*(18,085+17,791)*4</t>
  </si>
  <si>
    <t>51</t>
  </si>
  <si>
    <t>978-KLIMJ</t>
  </si>
  <si>
    <t>Demontáž, přesun, uložení po dobu stavby, přesun zpět, zpětná montáž klimatizačních jednotek vč. úpravy potrubí a nových konzol</t>
  </si>
  <si>
    <t>-1720919723</t>
  </si>
  <si>
    <t>"dle výkresu číslo 101 a technické zprávy"</t>
  </si>
  <si>
    <t>"2.n.p." 3</t>
  </si>
  <si>
    <t>"3.n.p." 1</t>
  </si>
  <si>
    <t>"4.n.p." 6</t>
  </si>
  <si>
    <t>978-REFL</t>
  </si>
  <si>
    <t>Demontáž, přesun, uložení po dobu stavby, přesun zpět, zpětná montáž reflektorů vč. úpravy kabelů a nového kotvení</t>
  </si>
  <si>
    <t>-168520877</t>
  </si>
  <si>
    <t>"5.n.p." 2</t>
  </si>
  <si>
    <t>53</t>
  </si>
  <si>
    <t>985112112</t>
  </si>
  <si>
    <t>Odsekání degradovaného betonu stěn tl do 30 mm</t>
  </si>
  <si>
    <t>321692535</t>
  </si>
  <si>
    <t>Odsekání degradovaného betonu stěn, tloušťky přes 10 do 30 mm</t>
  </si>
  <si>
    <t>"dle výkresu číslo 101, 102 a technické zprávy"</t>
  </si>
  <si>
    <t>"čela desek - 10%"</t>
  </si>
  <si>
    <t>0,105*(18,085+17,791)*0,1*4</t>
  </si>
  <si>
    <t>"boky desek - 10%"</t>
  </si>
  <si>
    <t>0,13*(1,475*2)*0,1*4</t>
  </si>
  <si>
    <t>54</t>
  </si>
  <si>
    <t>985112122</t>
  </si>
  <si>
    <t>Odsekání degradovaného betonu líce kleneb a podhledů tl do 30 mm</t>
  </si>
  <si>
    <t>-1277536131</t>
  </si>
  <si>
    <t>Odsekání degradovaného betonu líce kleneb a podhledů, tloušťky přes 10 do 30 mm</t>
  </si>
  <si>
    <t>"podhledy desek - 10%"</t>
  </si>
  <si>
    <t>1,475*(18,085+17,791)*0,1*4</t>
  </si>
  <si>
    <t>55</t>
  </si>
  <si>
    <t>985112132</t>
  </si>
  <si>
    <t>Odsekání degradovaného betonu rubu kleneb a podlah tl do 30 mm</t>
  </si>
  <si>
    <t>546259755</t>
  </si>
  <si>
    <t>Odsekání degradovaného betonu rubu kleneb a podlah, tloušťky přes 10 do 30 mm</t>
  </si>
  <si>
    <t>"podlahy desek - 10%"</t>
  </si>
  <si>
    <t>56</t>
  </si>
  <si>
    <t>985131311</t>
  </si>
  <si>
    <t>Ruční dočištění ploch stěn, rubu kleneb a podlah ocelových kartáči</t>
  </si>
  <si>
    <t>-1057740442</t>
  </si>
  <si>
    <t>Očištění ploch stěn, rubu kleneb a podlah ruční dočištění ocelovými kartáči</t>
  </si>
  <si>
    <t>"v místech reprofilace"</t>
  </si>
  <si>
    <t>"na ostatních plochách"</t>
  </si>
  <si>
    <t>"čela desek - 90%"</t>
  </si>
  <si>
    <t>0,105*(18,085+17,791)*0,9*4</t>
  </si>
  <si>
    <t>"boky desek - 90%"</t>
  </si>
  <si>
    <t>0,13*(1,475*2)*0,9*4</t>
  </si>
  <si>
    <t>"podlahy desek - 90%"</t>
  </si>
  <si>
    <t>1,475*(18,085+17,791)*0,9*4</t>
  </si>
  <si>
    <t>57</t>
  </si>
  <si>
    <t>985131411</t>
  </si>
  <si>
    <t>Vysušení ploch stěn, rubu kleneb a podlah stlačeným vzduchem</t>
  </si>
  <si>
    <t>-213537623</t>
  </si>
  <si>
    <t>Očištění ploch stěn, rubu kleneb a podlah vysušení stlačeným vzduchem</t>
  </si>
  <si>
    <t>"čela desek"</t>
  </si>
  <si>
    <t>0,105*(18,085+17,791)*4</t>
  </si>
  <si>
    <t>"boky desek "</t>
  </si>
  <si>
    <t>0,13*(1,475*2)*4</t>
  </si>
  <si>
    <t>"podlahy desek "</t>
  </si>
  <si>
    <t>1,475*(18,085+17,791)*4</t>
  </si>
  <si>
    <t>58</t>
  </si>
  <si>
    <t>985132311</t>
  </si>
  <si>
    <t>Ruční dočištění ploch líce kleneb a podhledů ocelových kartáči</t>
  </si>
  <si>
    <t>-1422698799</t>
  </si>
  <si>
    <t>Očištění ploch líce kleneb a podhledů ruční dočištění ocelovými kartáči</t>
  </si>
  <si>
    <t>"podhledy desek - 90%"</t>
  </si>
  <si>
    <t>59</t>
  </si>
  <si>
    <t>985132411</t>
  </si>
  <si>
    <t>Vysušení ploch líce kleneb a podhledů stlačeným vzduchem</t>
  </si>
  <si>
    <t>-741010892</t>
  </si>
  <si>
    <t>Očištění ploch líce kleneb a podhledů vysušení stlačeným vzduchem</t>
  </si>
  <si>
    <t>"podhledy desek"</t>
  </si>
  <si>
    <t>60</t>
  </si>
  <si>
    <t>985311112</t>
  </si>
  <si>
    <t>Reprofilace stěn cementovými sanačními maltami tl 20 mm</t>
  </si>
  <si>
    <t>1518569065</t>
  </si>
  <si>
    <t>Reprofilace betonu sanačními maltami na cementové bázi ručně stěn, tloušťky přes 10 do 20 mm</t>
  </si>
  <si>
    <t>61</t>
  </si>
  <si>
    <t>985311212</t>
  </si>
  <si>
    <t>Reprofilace líce kleneb a podhledů cementovými sanačními maltami tl 20 mm</t>
  </si>
  <si>
    <t>-715176060</t>
  </si>
  <si>
    <t>Reprofilace betonu sanačními maltami na cementové bázi ručně líce kleneb a podhledů, tloušťky přes 10 do 20 mm</t>
  </si>
  <si>
    <t>62</t>
  </si>
  <si>
    <t>985311312</t>
  </si>
  <si>
    <t>Reprofilace rubu kleneb a podlah cementovými sanačními maltami tl 20 mm</t>
  </si>
  <si>
    <t>1472196797</t>
  </si>
  <si>
    <t>Reprofilace betonu sanačními maltami na cementové bázi ručně rubu kleneb a podlah, tloušťky přes 10 do 20 mm</t>
  </si>
  <si>
    <t>63</t>
  </si>
  <si>
    <t>985321111</t>
  </si>
  <si>
    <t>Ochranný nátěr výztuže na cementové bázi stěn, líce kleneb a podhledů 1 vrstva tl 1 mm</t>
  </si>
  <si>
    <t>1844530134</t>
  </si>
  <si>
    <t>Ochranný nátěr betonářské výztuže 1 vrstva tloušťky 1 mm na cementové bázi stěn, líce kleneb a podhledů</t>
  </si>
  <si>
    <t>64</t>
  </si>
  <si>
    <t>985321112</t>
  </si>
  <si>
    <t>Ochranný nátěr výztuže na cementové bázi rubu kleneb a podlah 1 vrstva tl 1 mm</t>
  </si>
  <si>
    <t>436231876</t>
  </si>
  <si>
    <t>Ochranný nátěr betonářské výztuže 1 vrstva tloušťky 1 mm na cementové bázi rubu kleneb a podlah</t>
  </si>
  <si>
    <t>65</t>
  </si>
  <si>
    <t>985323111</t>
  </si>
  <si>
    <t>Spojovací můstek reprofilovaného betonu na cementové bázi tl 1 mm</t>
  </si>
  <si>
    <t>2097847586</t>
  </si>
  <si>
    <t>Spojovací můstek reprofilovaného betonu na cementové bázi, tloušťky 1 mm</t>
  </si>
  <si>
    <t>22,827+21,167</t>
  </si>
  <si>
    <t>66</t>
  </si>
  <si>
    <t>9-přířezy</t>
  </si>
  <si>
    <t>D+M Přířezy š.15mm, dl.100mm z pryžové tlumící podložky tl.15mm přilepené vulkanizujícím lepidlem na bázi MS polymerů</t>
  </si>
  <si>
    <t>1634777493</t>
  </si>
  <si>
    <t>1800</t>
  </si>
  <si>
    <t>67</t>
  </si>
  <si>
    <t>9-přířezy1</t>
  </si>
  <si>
    <t>D+M Přířezy š.30mm, dl.100mm z pryžové tlumící podložky tl.3mm přilepené vulkanizujícím lepidlem na bázi MS polymerů</t>
  </si>
  <si>
    <t>-502290032</t>
  </si>
  <si>
    <t>1000</t>
  </si>
  <si>
    <t>68</t>
  </si>
  <si>
    <t>9-RH</t>
  </si>
  <si>
    <t>D+M Rámová hmoždinka M10x100 vč. vrtané díry</t>
  </si>
  <si>
    <t>-164217043</t>
  </si>
  <si>
    <t>"přikotvení přířezů z překližky do balkonové desky"</t>
  </si>
  <si>
    <t>1100</t>
  </si>
  <si>
    <t>997</t>
  </si>
  <si>
    <t>Přesun sutě</t>
  </si>
  <si>
    <t>69</t>
  </si>
  <si>
    <t>997013216</t>
  </si>
  <si>
    <t>Vnitrostaveništní doprava suti a vybouraných hmot pro budovy v do 21 m ručně</t>
  </si>
  <si>
    <t>-973429827</t>
  </si>
  <si>
    <t>Vnitrostaveništní doprava suti a vybouraných hmot vodorovně do 50 m svisle ručně pro budovy a haly výšky přes 18 do 21 m</t>
  </si>
  <si>
    <t>70</t>
  </si>
  <si>
    <t>997013501</t>
  </si>
  <si>
    <t>Odvoz suti a vybouraných hmot na skládku nebo meziskládku do 1 km se složením</t>
  </si>
  <si>
    <t>1611357319</t>
  </si>
  <si>
    <t>Odvoz suti a vybouraných hmot na skládku nebo meziskládku se složením, na vzdálenost do 1 km</t>
  </si>
  <si>
    <t>71</t>
  </si>
  <si>
    <t>997013509</t>
  </si>
  <si>
    <t>Příplatek k odvozu suti a vybouraných hmot na skládku ZKD 1 km přes 1 km</t>
  </si>
  <si>
    <t>1884610279</t>
  </si>
  <si>
    <t>Odvoz suti a vybouraných hmot na skládku nebo meziskládku se složením, na vzdálenost Příplatek k ceně za každý další i započatý 1 km přes 1 km</t>
  </si>
  <si>
    <t>115,666*19 'Přepočtené koeficientem množství</t>
  </si>
  <si>
    <t>72</t>
  </si>
  <si>
    <t>997013601</t>
  </si>
  <si>
    <t>Poplatek za uložení na skládce (skládkovné) stavebního odpadu betonového kód odpadu 17 01 01</t>
  </si>
  <si>
    <t>643251417</t>
  </si>
  <si>
    <t>Poplatek za uložení stavebního odpadu na skládce (skládkovné) z prostého betonu zatříděného do Katalogu odpadů pod kódem 17 01 01</t>
  </si>
  <si>
    <t>0,948+78,729+0,634+0,11+1,397+1,397</t>
  </si>
  <si>
    <t>73</t>
  </si>
  <si>
    <t>997013603</t>
  </si>
  <si>
    <t>Poplatek za uložení na skládce (skládkovné) stavebního odpadu cihelného kód odpadu 17 01 02</t>
  </si>
  <si>
    <t>-528614650</t>
  </si>
  <si>
    <t>Poplatek za uložení stavebního odpadu na skládce (skládkovné) cihelného zatříděného do Katalogu odpadů pod kódem 17 01 02</t>
  </si>
  <si>
    <t>1,328</t>
  </si>
  <si>
    <t>74</t>
  </si>
  <si>
    <t>997013607</t>
  </si>
  <si>
    <t>Poplatek za uložení na skládce (skládkovné) stavebního odpadu keramického kód odpadu 17 01 03</t>
  </si>
  <si>
    <t>320142143</t>
  </si>
  <si>
    <t>Poplatek za uložení stavebního odpadu na skládce (skládkovné) z tašek a keramických výrobků zatříděného do Katalogu odpadů pod kódem 17 01 03</t>
  </si>
  <si>
    <t>7,404+1,292</t>
  </si>
  <si>
    <t>75</t>
  </si>
  <si>
    <t>997013631</t>
  </si>
  <si>
    <t>Poplatek za uložení na skládce (skládkovné) stavebního odpadu směsného kód odpadu 17 09 04</t>
  </si>
  <si>
    <t>624658662</t>
  </si>
  <si>
    <t>Poplatek za uložení stavebního odpadu na skládce (skládkovné) směsného stavebního a demoličního zatříděného do Katalogu odpadů pod kódem 17 09 04</t>
  </si>
  <si>
    <t>0,455+1,191+17,533</t>
  </si>
  <si>
    <t>76</t>
  </si>
  <si>
    <t>99701-R2-ocel</t>
  </si>
  <si>
    <t>Výnos z prodeje kovového odpadu</t>
  </si>
  <si>
    <t>-985818340</t>
  </si>
  <si>
    <t>3,249</t>
  </si>
  <si>
    <t>998</t>
  </si>
  <si>
    <t>Přesun hmot</t>
  </si>
  <si>
    <t>77</t>
  </si>
  <si>
    <t>998018003</t>
  </si>
  <si>
    <t>Přesun hmot ruční pro budovy v do 24 m</t>
  </si>
  <si>
    <t>1796458385</t>
  </si>
  <si>
    <t>Přesun hmot pro budovy občanské výstavby, bydlení, výrobu a služby ruční - bez užití mechanizace vodorovná dopravní vzdálenost do 100 m pro budovy s jakoukoliv nosnou konstrukcí výšky přes 12 do 24 m</t>
  </si>
  <si>
    <t>PSV</t>
  </si>
  <si>
    <t>Práce a dodávky PSV</t>
  </si>
  <si>
    <t>712</t>
  </si>
  <si>
    <t>Povlakové krytiny</t>
  </si>
  <si>
    <t>78</t>
  </si>
  <si>
    <t>712311101</t>
  </si>
  <si>
    <t>Provedení povlakové krytiny střech do 10° za studena lakem penetračním nebo asfaltovým</t>
  </si>
  <si>
    <t>1770169883</t>
  </si>
  <si>
    <t>Provedení povlakové krytiny střech plochých do 10° natěradly a tmely za studena nátěrem lakem penetračním nebo asfaltovým</t>
  </si>
  <si>
    <t>"pro parozábranu"</t>
  </si>
  <si>
    <t>0,13*1,475*2*4</t>
  </si>
  <si>
    <t>79</t>
  </si>
  <si>
    <t>11163153</t>
  </si>
  <si>
    <t>emulze asfaltová penetrační</t>
  </si>
  <si>
    <t>litr</t>
  </si>
  <si>
    <t>1208934222</t>
  </si>
  <si>
    <t>228,27*0,45*1,15</t>
  </si>
  <si>
    <t>80</t>
  </si>
  <si>
    <t>712341559</t>
  </si>
  <si>
    <t>Provedení povlakové krytiny střech do 10° pásy NAIP přitavením v plné ploše</t>
  </si>
  <si>
    <t>-1645409400</t>
  </si>
  <si>
    <t>Provedení povlakové krytiny střech plochých do 10° pásy přitavením NAIP v plné ploše</t>
  </si>
  <si>
    <t>"parozábrana"</t>
  </si>
  <si>
    <t>81</t>
  </si>
  <si>
    <t>62836110</t>
  </si>
  <si>
    <t>pás asfaltový natavitelný oxidovaný tl 4,0mm s vložkou z hliníkové fólie / hliníkové fólie s textilií, se spalitelnou PE folií nebo jemnozrnným minerálním posypem</t>
  </si>
  <si>
    <t>286373857</t>
  </si>
  <si>
    <t>228,27*1,15</t>
  </si>
  <si>
    <t>82</t>
  </si>
  <si>
    <t>712363004</t>
  </si>
  <si>
    <t>Provedení povlakové krytiny střech do 10° nalepením fólie PVC lepidlem na oplechování</t>
  </si>
  <si>
    <t>881948565</t>
  </si>
  <si>
    <t>Provedení povlakové krytiny střech plochých do 10° fólií PVC - aplikace fólie na oplechování (na tzv. fóliový plech) nalepením lepidlem v plné ploše</t>
  </si>
  <si>
    <t>"krytina"</t>
  </si>
  <si>
    <t>(0,2*(1*8+0,23*2*8)+0,23*1*8)*4</t>
  </si>
  <si>
    <t>0,3*(18,085+0,1+17,791+0,1-1*8)*4</t>
  </si>
  <si>
    <t>(1,55+0,1+0,2)*(18,085+0,1+17,791+0,1)*4</t>
  </si>
  <si>
    <t>0,2*1,55*2*4</t>
  </si>
  <si>
    <t>0,5*2*4</t>
  </si>
  <si>
    <t>83</t>
  </si>
  <si>
    <t>28322012</t>
  </si>
  <si>
    <t>fólie střešní z PVC-P s vložkou z PES pro mechanické kotvení Broof T3</t>
  </si>
  <si>
    <t>1148047045</t>
  </si>
  <si>
    <t>323,837*1,15</t>
  </si>
  <si>
    <t>84</t>
  </si>
  <si>
    <t>712391171</t>
  </si>
  <si>
    <t>Provedení povlakové krytiny střech do 10° podkladní textilní vrstvy</t>
  </si>
  <si>
    <t>1715657091</t>
  </si>
  <si>
    <t>Provedení povlakové krytiny střech plochých do 10° -ostatní práce provedení vrstvy textilní podkladní</t>
  </si>
  <si>
    <t>85</t>
  </si>
  <si>
    <t>69311172</t>
  </si>
  <si>
    <t>geotextilie netkaná 100% PP 300g/m2</t>
  </si>
  <si>
    <t>-312334044</t>
  </si>
  <si>
    <t>86</t>
  </si>
  <si>
    <t>712391175</t>
  </si>
  <si>
    <t>Provedení povlakové krytiny střech do 10° připevnění izolace kotvícími pásky nebo úhelníky</t>
  </si>
  <si>
    <t>-1016544871</t>
  </si>
  <si>
    <t>Provedení povlakové krytiny střech plochých do 10° -ostatní práce připevnění izolace kotvícími pásky nebo úhelníky</t>
  </si>
  <si>
    <t>"pro přitavení folie v rozích a koutech a u ukončení krytiny na stěnách"</t>
  </si>
  <si>
    <t>(18,085+0,1+17,791+0,1)*4*4</t>
  </si>
  <si>
    <t>(1*4*8+0,23*2*2*8)*4</t>
  </si>
  <si>
    <t>(18,085+0,1+17,791+0,1-1*8)*3*4</t>
  </si>
  <si>
    <t>1,55*2*4</t>
  </si>
  <si>
    <t>87</t>
  </si>
  <si>
    <t>28322125</t>
  </si>
  <si>
    <t>kotevní profil z poplastovaného plechu prostřešní folii</t>
  </si>
  <si>
    <t>440596878</t>
  </si>
  <si>
    <t>1083,968*1,1</t>
  </si>
  <si>
    <t>88</t>
  </si>
  <si>
    <t>998712103</t>
  </si>
  <si>
    <t>Přesun hmot tonážní tonážní pro krytiny povlakové v objektech v do 24 m</t>
  </si>
  <si>
    <t>1444361457</t>
  </si>
  <si>
    <t>Přesun hmot pro povlakové krytiny stanovený z hmotnosti přesunovaného materiálu vodorovná dopravní vzdálenost do 50 m v objektech výšky přes 12 do 24 m</t>
  </si>
  <si>
    <t>89</t>
  </si>
  <si>
    <t>998712181</t>
  </si>
  <si>
    <t>Příplatek k přesunu hmot tonážní 712 prováděný bez použití mechanizace</t>
  </si>
  <si>
    <t>103998269</t>
  </si>
  <si>
    <t>Přesun hmot pro povlakové krytiny stanovený z hmotnosti přesunovaného materiálu Příplatek k cenám za přesun prováděný bez použití mechanizace pro jakoukoliv výšku objektu</t>
  </si>
  <si>
    <t>713</t>
  </si>
  <si>
    <t>Izolace tepelné</t>
  </si>
  <si>
    <t>90</t>
  </si>
  <si>
    <t>713131141</t>
  </si>
  <si>
    <t>Montáž izolace tepelné stěn a základů lepením celoplošně rohoží, pásů, dílců, desek</t>
  </si>
  <si>
    <t>89869698</t>
  </si>
  <si>
    <t>Montáž tepelné izolace stěn rohožemi, pásy, deskami, dílci, bloky (izolační materiál ve specifikaci) lepením celoplošně</t>
  </si>
  <si>
    <t>"XPS na stěnách balkonů"</t>
  </si>
  <si>
    <t>"tl.50mm"</t>
  </si>
  <si>
    <t>0,335*(18,085+0,1+17,791+0,1-1*8)*4</t>
  </si>
  <si>
    <t>(0,155+0,22)*1*8*4</t>
  </si>
  <si>
    <t>"fenolická deska u balkonových dveří"</t>
  </si>
  <si>
    <t>"tl.20mm"</t>
  </si>
  <si>
    <t>0,12*1*8*4+0,23*0,2*2*8*4</t>
  </si>
  <si>
    <t>91</t>
  </si>
  <si>
    <t>713141131</t>
  </si>
  <si>
    <t>Montáž izolace tepelné střech plochých lepené za studena plně 1 vrstva rohoží, pásů, dílců, desek</t>
  </si>
  <si>
    <t>-1184822829</t>
  </si>
  <si>
    <t>Montáž tepelné izolace střech plochých rohožemi, pásy, deskami, dílci, bloky (izolační materiál ve specifikaci) přilepenými za studena zplna, jednovrstvá</t>
  </si>
  <si>
    <t>"XPS zvrchu na balkonových deskách tl.50mm"</t>
  </si>
  <si>
    <t>1,27*(18,085+17,791+0,025*2)*4</t>
  </si>
  <si>
    <t>92</t>
  </si>
  <si>
    <t>28376417</t>
  </si>
  <si>
    <t>deska z polystyrénu XPS, hrana polodrážková a hladký povrch 300kPa tl 50mm</t>
  </si>
  <si>
    <t>1812060802</t>
  </si>
  <si>
    <t>182,504*1,03</t>
  </si>
  <si>
    <t>0,335*(18,085+0,1+17,791+0,1-1*8)*4*1,03</t>
  </si>
  <si>
    <t>(0,155+0,22)*1*8*4*1,03</t>
  </si>
  <si>
    <t>93</t>
  </si>
  <si>
    <t>28376800</t>
  </si>
  <si>
    <t>deska fenolická tepelně izolační fasádní λ=0,021 tl 20mm</t>
  </si>
  <si>
    <t>-701512978</t>
  </si>
  <si>
    <t>"na stěnách balkonů u balkonových dveří"</t>
  </si>
  <si>
    <t>(0,12*1*8*4+0,23*0,2*2*8*4)*1,03</t>
  </si>
  <si>
    <t>94</t>
  </si>
  <si>
    <t>713191132</t>
  </si>
  <si>
    <t>Montáž izolace tepelné podlah, stropů vrchem nebo střech překrytí separační fólií z PE</t>
  </si>
  <si>
    <t>407212907</t>
  </si>
  <si>
    <t>Montáž tepelné izolace stavebních konstrukcí - doplňky a konstrukční součásti podlah, stropů vrchem nebo střech překrytím fólií separační z PE</t>
  </si>
  <si>
    <t>"na XPS zvrchu na balkonových deskách"</t>
  </si>
  <si>
    <t>95</t>
  </si>
  <si>
    <t>28329042</t>
  </si>
  <si>
    <t>fólie PE separační či ochranná tl 0,2mm</t>
  </si>
  <si>
    <t>-184861899</t>
  </si>
  <si>
    <t>182,504*1,15</t>
  </si>
  <si>
    <t>96</t>
  </si>
  <si>
    <t>998713103</t>
  </si>
  <si>
    <t>Přesun hmot tonážní pro izolace tepelné v objektech v do 24 m</t>
  </si>
  <si>
    <t>1215395639</t>
  </si>
  <si>
    <t>Přesun hmot pro izolace tepelné stanovený z hmotnosti přesunovaného materiálu vodorovná dopravní vzdálenost do 50 m v objektech výšky přes 12 m do 24 m</t>
  </si>
  <si>
    <t>97</t>
  </si>
  <si>
    <t>998713181</t>
  </si>
  <si>
    <t>Příplatek k přesunu hmot tonážní 713 prováděný bez použití mechanizace</t>
  </si>
  <si>
    <t>944041795</t>
  </si>
  <si>
    <t>Přesun hmot pro izolace tepelné stanovený z hmotnosti přesunovaného materiálu Příplatek k cenám za přesun prováděný bez použití mechanizace pro jakoukoliv výšku objektu</t>
  </si>
  <si>
    <t>764</t>
  </si>
  <si>
    <t>Konstrukce klempířské</t>
  </si>
  <si>
    <t>98</t>
  </si>
  <si>
    <t>764002811</t>
  </si>
  <si>
    <t>Demontáž okapového plechu do suti v krytině povlakové</t>
  </si>
  <si>
    <t>-1633520883</t>
  </si>
  <si>
    <t>Demontáž klempířských konstrukcí okapového plechu do suti, v krytině povlakové</t>
  </si>
  <si>
    <t>"demontáž stávajících okapnic"</t>
  </si>
  <si>
    <t>(18,085+17,791+1,44*2)*4</t>
  </si>
  <si>
    <t>99</t>
  </si>
  <si>
    <t>764004861</t>
  </si>
  <si>
    <t>Demontáž svodu do suti</t>
  </si>
  <si>
    <t>222542186</t>
  </si>
  <si>
    <t>Demontáž klempířských konstrukcí svodu do suti</t>
  </si>
  <si>
    <t>"demontáž stávajících svodů u balkonů"</t>
  </si>
  <si>
    <t>22*2</t>
  </si>
  <si>
    <t>100</t>
  </si>
  <si>
    <t>764511662</t>
  </si>
  <si>
    <t>Kotlík hranatý pro podokapní žlaby z Pz s povrchovou úpravou 330/100 mm</t>
  </si>
  <si>
    <t>-1950874222</t>
  </si>
  <si>
    <t>Žlab podokapní z pozinkovaného plechu s povrchovou úpravou včetně háků a čel kotlík hranatý, rš žlabu/průměr svodu 330/100 mm</t>
  </si>
  <si>
    <t>"dle výpisu klempířských výrobků na výkrese číslo 106"</t>
  </si>
  <si>
    <t>"K1"</t>
  </si>
  <si>
    <t>101</t>
  </si>
  <si>
    <t>764518622</t>
  </si>
  <si>
    <t>Svody kruhové včetně objímek, kolen, odskoků z Pz s povrchovou úpravou průměru 100 mm</t>
  </si>
  <si>
    <t>-1697802934</t>
  </si>
  <si>
    <t>Svod z pozinkovaného plechu s upraveným povrchem včetně objímek, kolen a odskoků kruhový, průměru 100 mm</t>
  </si>
  <si>
    <t>102</t>
  </si>
  <si>
    <t>764518624</t>
  </si>
  <si>
    <t>Svody kruhové včetně objímek, kolen, odskoků z Pz s povrchovou úpravou průměru 150 mm</t>
  </si>
  <si>
    <t>1640108366</t>
  </si>
  <si>
    <t>Svod z pozinkovaného plechu s upraveným povrchem včetně objímek, kolen a odskoků kruhový, průměru 150 mm</t>
  </si>
  <si>
    <t>"K2"</t>
  </si>
  <si>
    <t>103</t>
  </si>
  <si>
    <t>764518625</t>
  </si>
  <si>
    <t>Příplatek ke svodu za doplnění napojovacích odboček ke K1</t>
  </si>
  <si>
    <t>776975441</t>
  </si>
  <si>
    <t>2*4</t>
  </si>
  <si>
    <t>104</t>
  </si>
  <si>
    <t>764-K3</t>
  </si>
  <si>
    <t>Atypický dvoudílný chrlič z poplastovaného plechu K3</t>
  </si>
  <si>
    <t>324013129</t>
  </si>
  <si>
    <t>"vč. kotevního vrutu a pryžové podložky"</t>
  </si>
  <si>
    <t>"K3"</t>
  </si>
  <si>
    <t>105</t>
  </si>
  <si>
    <t>764-K4</t>
  </si>
  <si>
    <t>Atypická okapnice pro ukončení krytiny z poplastovaného plechu K4</t>
  </si>
  <si>
    <t>bm</t>
  </si>
  <si>
    <t>1973545040</t>
  </si>
  <si>
    <t>"K4"</t>
  </si>
  <si>
    <t>160</t>
  </si>
  <si>
    <t>106</t>
  </si>
  <si>
    <t>998764103</t>
  </si>
  <si>
    <t>Přesun hmot tonážní pro konstrukce klempířské v objektech v do 24 m</t>
  </si>
  <si>
    <t>-1354316089</t>
  </si>
  <si>
    <t>Přesun hmot pro konstrukce klempířské stanovený z hmotnosti přesunovaného materiálu vodorovná dopravní vzdálenost do 50 m v objektech výšky přes 12 do 24 m</t>
  </si>
  <si>
    <t>107</t>
  </si>
  <si>
    <t>998764181</t>
  </si>
  <si>
    <t>Příplatek k přesunu hmot tonážní 764 prováděný bez použití mechanizace</t>
  </si>
  <si>
    <t>20719142</t>
  </si>
  <si>
    <t>Přesun hmot pro konstrukce klempířské stanovený z hmotnosti přesunovaného materiálu Příplatek k cenám za přesun prováděný bez použití mechanizace pro jakoukoliv výšku objektu</t>
  </si>
  <si>
    <t>766</t>
  </si>
  <si>
    <t>Konstrukce truhlářské</t>
  </si>
  <si>
    <t>108</t>
  </si>
  <si>
    <t>766416231</t>
  </si>
  <si>
    <t>Montáž obložení stěn plochy přes 5 m2 panely dýhovanými do 0,60 m2</t>
  </si>
  <si>
    <t>509785200</t>
  </si>
  <si>
    <t>Montáž obložení stěn plochy přes 5 m2 panely obkladovými dýhovanými, plochy do 0,60 m2</t>
  </si>
  <si>
    <t>"lemování čel a boků balkonových desek přířezem překližky"</t>
  </si>
  <si>
    <t>1,25*0,33*128</t>
  </si>
  <si>
    <t>0,105*0,2*260</t>
  </si>
  <si>
    <t>109</t>
  </si>
  <si>
    <t>60621155</t>
  </si>
  <si>
    <t>překližka vodovzdorná hladká foliová bříza tl 25mm</t>
  </si>
  <si>
    <t>1711765877</t>
  </si>
  <si>
    <t>58,26*1,1</t>
  </si>
  <si>
    <t>110</t>
  </si>
  <si>
    <t>766-KM</t>
  </si>
  <si>
    <t>D+M Spojovací materiál přířezů z překližky - vrut M6x40</t>
  </si>
  <si>
    <t>-134571448</t>
  </si>
  <si>
    <t>1600</t>
  </si>
  <si>
    <t>111</t>
  </si>
  <si>
    <t>766-PU</t>
  </si>
  <si>
    <t>Výplň mezery mezi deskou a lemováním z překližky tl.25mm nízkoexpanzní PU pěnou</t>
  </si>
  <si>
    <t>699861549</t>
  </si>
  <si>
    <t>Výplň mezery mezi deskou a lemováním z překližky nízkoexpanzní PU pěnou</t>
  </si>
  <si>
    <t>0,105*(18,085+0,1+17,791+0,1+1,565*2-0,03*2)*4</t>
  </si>
  <si>
    <t>112</t>
  </si>
  <si>
    <t>998766103</t>
  </si>
  <si>
    <t>Přesun hmot tonážní pro konstrukce truhlářské v objektech v do 24 m</t>
  </si>
  <si>
    <t>-2031083025</t>
  </si>
  <si>
    <t>Přesun hmot pro konstrukce truhlářské stanovený z hmotnosti přesunovaného materiálu vodorovná dopravní vzdálenost do 50 m v objektech výšky přes 12 do 24 m</t>
  </si>
  <si>
    <t>113</t>
  </si>
  <si>
    <t>998766181</t>
  </si>
  <si>
    <t>Příplatek k přesunu hmot tonážní 766 prováděný bez použití mechanizace</t>
  </si>
  <si>
    <t>-1346466682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</si>
  <si>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</si>
  <si>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</si>
  <si>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</si>
  <si>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114</t>
  </si>
  <si>
    <t>767995111</t>
  </si>
  <si>
    <t>Montáž atypických zámečnických konstrukcí hmotnosti do 5 kg</t>
  </si>
  <si>
    <t>969794914</t>
  </si>
  <si>
    <t>Montáž ostatních atypických zámečnických konstrukcí hmotnosti do 5 kg</t>
  </si>
  <si>
    <t>287,08</t>
  </si>
  <si>
    <t>115</t>
  </si>
  <si>
    <t>767995112</t>
  </si>
  <si>
    <t>Montáž atypických zámečnických konstrukcí hmotnosti do 10 kg</t>
  </si>
  <si>
    <t>797760383</t>
  </si>
  <si>
    <t>Montáž ostatních atypických zámečnických konstrukcí hmotnosti přes 5 do 10 kg</t>
  </si>
  <si>
    <t>156,89</t>
  </si>
  <si>
    <t>116</t>
  </si>
  <si>
    <t>767995114</t>
  </si>
  <si>
    <t>Montáž atypických zámečnických konstrukcí hmotnosti do 50 kg</t>
  </si>
  <si>
    <t>165163652</t>
  </si>
  <si>
    <t>Montáž ostatních atypických zámečnických konstrukcí hmotnosti přes 20 do 50 kg</t>
  </si>
  <si>
    <t>"Z5"</t>
  </si>
  <si>
    <t>65,73</t>
  </si>
  <si>
    <t>"Z6"</t>
  </si>
  <si>
    <t>21,26</t>
  </si>
  <si>
    <t>117</t>
  </si>
  <si>
    <t>767995115</t>
  </si>
  <si>
    <t>Montáž atypických zámečnických konstrukcí hmotnosti do 100 kg</t>
  </si>
  <si>
    <t>1981624862</t>
  </si>
  <si>
    <t>Montáž ostatních atypických zámečnických konstrukcí hmotnosti přes 50 do 100 kg</t>
  </si>
  <si>
    <t>"Z1"</t>
  </si>
  <si>
    <t>2697,23</t>
  </si>
  <si>
    <t>"Z2"</t>
  </si>
  <si>
    <t>322,42</t>
  </si>
  <si>
    <t>"Z3"</t>
  </si>
  <si>
    <t>1056,2</t>
  </si>
  <si>
    <t>126,59</t>
  </si>
  <si>
    <t>118</t>
  </si>
  <si>
    <t>553-KD</t>
  </si>
  <si>
    <t>Dílec zábradlí - konzola kd vč. předepsané povrchové úpravy - žárové zinkování</t>
  </si>
  <si>
    <t>103789069</t>
  </si>
  <si>
    <t>119</t>
  </si>
  <si>
    <t>553-Z1</t>
  </si>
  <si>
    <t>Dílec zábradlí - Z1 vč. předepsané povrchové úpravy - žárové zinkování</t>
  </si>
  <si>
    <t>1147621581</t>
  </si>
  <si>
    <t>120</t>
  </si>
  <si>
    <t>553-Z2</t>
  </si>
  <si>
    <t>Dílec zábradlí - Z2 vč. předepsané povrchové úpravy - žárové zinkování</t>
  </si>
  <si>
    <t>-668197026</t>
  </si>
  <si>
    <t>121</t>
  </si>
  <si>
    <t>553-Z3</t>
  </si>
  <si>
    <t>Dílec zábradlí - Z3 vč. předepsané povrchové úpravy - žárové zinkování</t>
  </si>
  <si>
    <t>-987010653</t>
  </si>
  <si>
    <t>122</t>
  </si>
  <si>
    <t>553-Z4</t>
  </si>
  <si>
    <t>Dílec zábradlí - Z4 vč. předepsané povrchové úpravy - žárové zinkování</t>
  </si>
  <si>
    <t>1739953297</t>
  </si>
  <si>
    <t>123</t>
  </si>
  <si>
    <t>553-Z5</t>
  </si>
  <si>
    <t>Dílec zábradlí - Z5 vč. předepsané povrchové úpravy - žárové zinkování</t>
  </si>
  <si>
    <t>1156195898</t>
  </si>
  <si>
    <t>124</t>
  </si>
  <si>
    <t>553-Z6</t>
  </si>
  <si>
    <t>Dílec zábradlí - Z6 vč. předepsané povrchové úpravy - žárové zinkování</t>
  </si>
  <si>
    <t>1963460960</t>
  </si>
  <si>
    <t>125</t>
  </si>
  <si>
    <t>553-Z7</t>
  </si>
  <si>
    <t>-368993896</t>
  </si>
  <si>
    <t>Dílec zábradlí - Z7 vč. předepsané povrchové úpravy - žárové zinkování</t>
  </si>
  <si>
    <t>126</t>
  </si>
  <si>
    <t>767-BS1</t>
  </si>
  <si>
    <t>D+M Bezpečnostní síť - síť 80x80x3,5mm</t>
  </si>
  <si>
    <t>-1019471505</t>
  </si>
  <si>
    <t>"dle výkresu číslo 201 a technické zprávy"</t>
  </si>
  <si>
    <t>380</t>
  </si>
  <si>
    <t>127</t>
  </si>
  <si>
    <t>767-BS2</t>
  </si>
  <si>
    <t>D+M Bezpečnostní síť - lanko pr.8mm</t>
  </si>
  <si>
    <t>-724510860</t>
  </si>
  <si>
    <t>800</t>
  </si>
  <si>
    <t>128</t>
  </si>
  <si>
    <t>767-SM1</t>
  </si>
  <si>
    <t>D+M Spojovací materiál - nerezový šroub se 6hr. hlavou M10x75 + 2x podložka + samojistící matka</t>
  </si>
  <si>
    <t>381043921</t>
  </si>
  <si>
    <t>6*48</t>
  </si>
  <si>
    <t>6*6</t>
  </si>
  <si>
    <t>16*8</t>
  </si>
  <si>
    <t>8*2</t>
  </si>
  <si>
    <t>3*2</t>
  </si>
  <si>
    <t>2*1</t>
  </si>
  <si>
    <t>2*17</t>
  </si>
  <si>
    <t>129</t>
  </si>
  <si>
    <t>767996701</t>
  </si>
  <si>
    <t>Demontáž atypických zámečnických konstrukcí řezáním hmotnosti jednotlivých dílů do 50 kg</t>
  </si>
  <si>
    <t>-1023528351</t>
  </si>
  <si>
    <t>Demontáž ostatních zámečnických konstrukcí o hmotnosti jednotlivých dílů řezáním do 50 kg</t>
  </si>
  <si>
    <t>"demontáž stávajícího zábradlí"</t>
  </si>
  <si>
    <t>"sloupky s horním rámem"</t>
  </si>
  <si>
    <t>2,3*(0,165+1,125+0,87+1,3)*10*4</t>
  </si>
  <si>
    <t>"sloupky bez horního rámu"</t>
  </si>
  <si>
    <t>2,3*(0,165+1,125)*8*4</t>
  </si>
  <si>
    <t>"podélníky a madla"</t>
  </si>
  <si>
    <t>2,3*(17,785+0,3+17,52+1,335*2)*2*4</t>
  </si>
  <si>
    <t>"výplně"</t>
  </si>
  <si>
    <t>1,4*(17,785+0,3+17,52+1,335*2)/0,14*1,1*4</t>
  </si>
  <si>
    <t>130</t>
  </si>
  <si>
    <t>998767103</t>
  </si>
  <si>
    <t>Přesun hmot tonážní pro zámečnické konstrukce v objektech v do 24 m</t>
  </si>
  <si>
    <t>1306062690</t>
  </si>
  <si>
    <t>Přesun hmot pro zámečnické konstrukce stanovený z hmotnosti přesunovaného materiálu vodorovná dopravní vzdálenost do 50 m v objektech výšky přes 12 do 24 m</t>
  </si>
  <si>
    <t>131</t>
  </si>
  <si>
    <t>998767181</t>
  </si>
  <si>
    <t>Příplatek k přesunu hmot tonážní 767 prováděný bez použití mechanizace</t>
  </si>
  <si>
    <t>-1869466166</t>
  </si>
  <si>
    <t>Přesun hmot pro zámečnické konstrukce stanovený z hmotnosti přesunovaného materiálu Příplatek k cenám za přesun prováděný bez použití mechanizace pro jakoukoliv výšku objektu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</si>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</sst>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2021/001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BALKONŮ NA BUDOVÁCH B, C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2. 1. 2021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 - 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'001 - Vedlejší a ostatní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'001 - Vedlejší a ostatní ...'!P84</f>
        <v>0</v>
      </c>
      <c r="AV55" s="121">
        <f>'001 - Vedlejší a ostatní ...'!J33</f>
        <v>0</v>
      </c>
      <c r="AW55" s="121">
        <f>'001 - Vedlejší a ostatní ...'!J34</f>
        <v>0</v>
      </c>
      <c r="AX55" s="121">
        <f>'001 - Vedlejší a ostatní ...'!J35</f>
        <v>0</v>
      </c>
      <c r="AY55" s="121">
        <f>'001 - Vedlejší a ostatní ...'!J36</f>
        <v>0</v>
      </c>
      <c r="AZ55" s="121">
        <f>'001 - Vedlejší a ostatní ...'!F33</f>
        <v>0</v>
      </c>
      <c r="BA55" s="121">
        <f>'001 - Vedlejší a ostatní ...'!F34</f>
        <v>0</v>
      </c>
      <c r="BB55" s="121">
        <f>'001 - Vedlejší a ostatní ...'!F35</f>
        <v>0</v>
      </c>
      <c r="BC55" s="121">
        <f>'001 - Vedlejší a ostatní ...'!F36</f>
        <v>0</v>
      </c>
      <c r="BD55" s="123">
        <f>'001 - Vedlejší a ostatní 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'002 - Stavební část'!J30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'002 - Stavební část'!P92</f>
        <v>0</v>
      </c>
      <c r="AV56" s="126">
        <f>'002 - Stavební část'!J33</f>
        <v>0</v>
      </c>
      <c r="AW56" s="126">
        <f>'002 - Stavební část'!J34</f>
        <v>0</v>
      </c>
      <c r="AX56" s="126">
        <f>'002 - Stavební část'!J35</f>
        <v>0</v>
      </c>
      <c r="AY56" s="126">
        <f>'002 - Stavební část'!J36</f>
        <v>0</v>
      </c>
      <c r="AZ56" s="126">
        <f>'002 - Stavební část'!F33</f>
        <v>0</v>
      </c>
      <c r="BA56" s="126">
        <f>'002 - Stavební část'!F34</f>
        <v>0</v>
      </c>
      <c r="BB56" s="126">
        <f>'002 - Stavební část'!F35</f>
        <v>0</v>
      </c>
      <c r="BC56" s="126">
        <f>'002 - Stavební část'!F36</f>
        <v>0</v>
      </c>
      <c r="BD56" s="128">
        <f>'002 - Stavební část'!F37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8VmIkYEVfmmflWMZ9pXyc7w/GkbrLTPSZGA+SiTs9sNSkzGZt3d8v/Kq++iJPn+ciDktrK3/SN2L8+0nk/IQ1g==" hashValue="G5bTcZgb4kbHLQFDRiajCVBCyeLt0lbny1/NAv9UfIBHv2wmH1/xZGcNaYlbUctu4PHcPa7B6/wqgqdyfLhVi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1 - Vedlejší a ostatní ...'!C2" display="/"/>
    <hyperlink ref="A56" location="'002 - Stavební čás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BALKONŮ NA BUDOVÁCH B, C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ROUND((SUM(BE84:BE114)),  2)</f>
        <v>0</v>
      </c>
      <c r="G33" s="39"/>
      <c r="H33" s="39"/>
      <c r="I33" s="149">
        <v>0.20999999999999999</v>
      </c>
      <c r="J33" s="148">
        <f>ROUND(((SUM(BE84:BE114))*I33),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ROUND((SUM(BF84:BF114)),  2)</f>
        <v>0</v>
      </c>
      <c r="G34" s="39"/>
      <c r="H34" s="39"/>
      <c r="I34" s="149">
        <v>0.14999999999999999</v>
      </c>
      <c r="J34" s="148">
        <f>ROUND(((SUM(BF84:BF114))*I34),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BALKONŮ NA BUDOVÁCH B, C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001 -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95</v>
      </c>
      <c r="E62" s="175"/>
      <c r="F62" s="175"/>
      <c r="G62" s="175"/>
      <c r="H62" s="175"/>
      <c r="I62" s="175"/>
      <c r="J62" s="176">
        <f>J94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96</v>
      </c>
      <c r="E63" s="175"/>
      <c r="F63" s="175"/>
      <c r="G63" s="175"/>
      <c r="H63" s="175"/>
      <c r="I63" s="175"/>
      <c r="J63" s="176">
        <f>J105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97</v>
      </c>
      <c r="E64" s="175"/>
      <c r="F64" s="175"/>
      <c r="G64" s="175"/>
      <c r="H64" s="175"/>
      <c r="I64" s="175"/>
      <c r="J64" s="176">
        <f>J112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98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OPRAVA BALKONŮ NA BUDOVÁCH B, C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001 -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2. 1. 2021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Nemocnice ve Frýdku - Místku, p.o.</v>
      </c>
      <c r="G80" s="41"/>
      <c r="H80" s="41"/>
      <c r="I80" s="33" t="s">
        <v>31</v>
      </c>
      <c r="J80" s="37" t="str">
        <f>E21</f>
        <v>Forsing projekt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Jindřich Jansa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99</v>
      </c>
      <c r="D83" s="181" t="s">
        <v>57</v>
      </c>
      <c r="E83" s="181" t="s">
        <v>53</v>
      </c>
      <c r="F83" s="181" t="s">
        <v>54</v>
      </c>
      <c r="G83" s="181" t="s">
        <v>100</v>
      </c>
      <c r="H83" s="181" t="s">
        <v>101</v>
      </c>
      <c r="I83" s="181" t="s">
        <v>102</v>
      </c>
      <c r="J83" s="181" t="s">
        <v>91</v>
      </c>
      <c r="K83" s="182" t="s">
        <v>103</v>
      </c>
      <c r="L83" s="183"/>
      <c r="M83" s="93" t="s">
        <v>19</v>
      </c>
      <c r="N83" s="94" t="s">
        <v>42</v>
      </c>
      <c r="O83" s="94" t="s">
        <v>104</v>
      </c>
      <c r="P83" s="94" t="s">
        <v>105</v>
      </c>
      <c r="Q83" s="94" t="s">
        <v>106</v>
      </c>
      <c r="R83" s="94" t="s">
        <v>107</v>
      </c>
      <c r="S83" s="94" t="s">
        <v>108</v>
      </c>
      <c r="T83" s="95" t="s">
        <v>109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110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92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111</v>
      </c>
      <c r="F85" s="192" t="s">
        <v>112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P86+P94+P105+P112</f>
        <v>0</v>
      </c>
      <c r="Q85" s="197"/>
      <c r="R85" s="198">
        <f>R86+R94+R105+R112</f>
        <v>0</v>
      </c>
      <c r="S85" s="197"/>
      <c r="T85" s="199">
        <f>T86+T94+T105+T112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113</v>
      </c>
      <c r="AT85" s="201" t="s">
        <v>71</v>
      </c>
      <c r="AU85" s="201" t="s">
        <v>72</v>
      </c>
      <c r="AY85" s="200" t="s">
        <v>114</v>
      </c>
      <c r="BK85" s="202">
        <f>BK86+BK94+BK105+BK112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115</v>
      </c>
      <c r="F86" s="203" t="s">
        <v>116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SUM(P87:P93)</f>
        <v>0</v>
      </c>
      <c r="Q86" s="197"/>
      <c r="R86" s="198">
        <f>SUM(R87:R93)</f>
        <v>0</v>
      </c>
      <c r="S86" s="197"/>
      <c r="T86" s="199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113</v>
      </c>
      <c r="AT86" s="201" t="s">
        <v>71</v>
      </c>
      <c r="AU86" s="201" t="s">
        <v>80</v>
      </c>
      <c r="AY86" s="200" t="s">
        <v>114</v>
      </c>
      <c r="BK86" s="202">
        <f>SUM(BK87:BK93)</f>
        <v>0</v>
      </c>
    </row>
    <row r="87" s="2" customFormat="1" ht="16.5" customHeight="1">
      <c r="A87" s="39"/>
      <c r="B87" s="40"/>
      <c r="C87" s="205" t="s">
        <v>80</v>
      </c>
      <c r="D87" s="205" t="s">
        <v>117</v>
      </c>
      <c r="E87" s="206" t="s">
        <v>118</v>
      </c>
      <c r="F87" s="207" t="s">
        <v>119</v>
      </c>
      <c r="G87" s="208" t="s">
        <v>120</v>
      </c>
      <c r="H87" s="209">
        <v>1</v>
      </c>
      <c r="I87" s="210"/>
      <c r="J87" s="211">
        <f>ROUND(I87*H87,2)</f>
        <v>0</v>
      </c>
      <c r="K87" s="207" t="s">
        <v>121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122</v>
      </c>
      <c r="AT87" s="216" t="s">
        <v>117</v>
      </c>
      <c r="AU87" s="216" t="s">
        <v>82</v>
      </c>
      <c r="AY87" s="18" t="s">
        <v>114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122</v>
      </c>
      <c r="BM87" s="216" t="s">
        <v>123</v>
      </c>
    </row>
    <row r="88" s="2" customFormat="1">
      <c r="A88" s="39"/>
      <c r="B88" s="40"/>
      <c r="C88" s="41"/>
      <c r="D88" s="218" t="s">
        <v>124</v>
      </c>
      <c r="E88" s="41"/>
      <c r="F88" s="219" t="s">
        <v>119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124</v>
      </c>
      <c r="AU88" s="18" t="s">
        <v>82</v>
      </c>
    </row>
    <row r="89" s="13" customFormat="1">
      <c r="A89" s="13"/>
      <c r="B89" s="223"/>
      <c r="C89" s="224"/>
      <c r="D89" s="218" t="s">
        <v>125</v>
      </c>
      <c r="E89" s="225" t="s">
        <v>19</v>
      </c>
      <c r="F89" s="226" t="s">
        <v>126</v>
      </c>
      <c r="G89" s="224"/>
      <c r="H89" s="225" t="s">
        <v>19</v>
      </c>
      <c r="I89" s="227"/>
      <c r="J89" s="224"/>
      <c r="K89" s="224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125</v>
      </c>
      <c r="AU89" s="232" t="s">
        <v>82</v>
      </c>
      <c r="AV89" s="13" t="s">
        <v>80</v>
      </c>
      <c r="AW89" s="13" t="s">
        <v>33</v>
      </c>
      <c r="AX89" s="13" t="s">
        <v>72</v>
      </c>
      <c r="AY89" s="232" t="s">
        <v>114</v>
      </c>
    </row>
    <row r="90" s="14" customFormat="1">
      <c r="A90" s="14"/>
      <c r="B90" s="233"/>
      <c r="C90" s="234"/>
      <c r="D90" s="218" t="s">
        <v>125</v>
      </c>
      <c r="E90" s="235" t="s">
        <v>19</v>
      </c>
      <c r="F90" s="236" t="s">
        <v>80</v>
      </c>
      <c r="G90" s="234"/>
      <c r="H90" s="237">
        <v>1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3" t="s">
        <v>125</v>
      </c>
      <c r="AU90" s="243" t="s">
        <v>82</v>
      </c>
      <c r="AV90" s="14" t="s">
        <v>82</v>
      </c>
      <c r="AW90" s="14" t="s">
        <v>33</v>
      </c>
      <c r="AX90" s="14" t="s">
        <v>72</v>
      </c>
      <c r="AY90" s="243" t="s">
        <v>114</v>
      </c>
    </row>
    <row r="91" s="15" customFormat="1">
      <c r="A91" s="15"/>
      <c r="B91" s="244"/>
      <c r="C91" s="245"/>
      <c r="D91" s="218" t="s">
        <v>125</v>
      </c>
      <c r="E91" s="246" t="s">
        <v>19</v>
      </c>
      <c r="F91" s="247" t="s">
        <v>127</v>
      </c>
      <c r="G91" s="245"/>
      <c r="H91" s="248">
        <v>1</v>
      </c>
      <c r="I91" s="249"/>
      <c r="J91" s="245"/>
      <c r="K91" s="245"/>
      <c r="L91" s="250"/>
      <c r="M91" s="251"/>
      <c r="N91" s="252"/>
      <c r="O91" s="252"/>
      <c r="P91" s="252"/>
      <c r="Q91" s="252"/>
      <c r="R91" s="252"/>
      <c r="S91" s="252"/>
      <c r="T91" s="253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4" t="s">
        <v>125</v>
      </c>
      <c r="AU91" s="254" t="s">
        <v>82</v>
      </c>
      <c r="AV91" s="15" t="s">
        <v>128</v>
      </c>
      <c r="AW91" s="15" t="s">
        <v>33</v>
      </c>
      <c r="AX91" s="15" t="s">
        <v>80</v>
      </c>
      <c r="AY91" s="254" t="s">
        <v>114</v>
      </c>
    </row>
    <row r="92" s="2" customFormat="1" ht="16.5" customHeight="1">
      <c r="A92" s="39"/>
      <c r="B92" s="40"/>
      <c r="C92" s="205" t="s">
        <v>82</v>
      </c>
      <c r="D92" s="205" t="s">
        <v>117</v>
      </c>
      <c r="E92" s="206" t="s">
        <v>129</v>
      </c>
      <c r="F92" s="207" t="s">
        <v>130</v>
      </c>
      <c r="G92" s="208" t="s">
        <v>120</v>
      </c>
      <c r="H92" s="209">
        <v>1</v>
      </c>
      <c r="I92" s="210"/>
      <c r="J92" s="211">
        <f>ROUND(I92*H92,2)</f>
        <v>0</v>
      </c>
      <c r="K92" s="207" t="s">
        <v>121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122</v>
      </c>
      <c r="AT92" s="216" t="s">
        <v>117</v>
      </c>
      <c r="AU92" s="216" t="s">
        <v>82</v>
      </c>
      <c r="AY92" s="18" t="s">
        <v>114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122</v>
      </c>
      <c r="BM92" s="216" t="s">
        <v>131</v>
      </c>
    </row>
    <row r="93" s="2" customFormat="1">
      <c r="A93" s="39"/>
      <c r="B93" s="40"/>
      <c r="C93" s="41"/>
      <c r="D93" s="218" t="s">
        <v>124</v>
      </c>
      <c r="E93" s="41"/>
      <c r="F93" s="219" t="s">
        <v>130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82</v>
      </c>
    </row>
    <row r="94" s="12" customFormat="1" ht="22.8" customHeight="1">
      <c r="A94" s="12"/>
      <c r="B94" s="189"/>
      <c r="C94" s="190"/>
      <c r="D94" s="191" t="s">
        <v>71</v>
      </c>
      <c r="E94" s="203" t="s">
        <v>132</v>
      </c>
      <c r="F94" s="203" t="s">
        <v>133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SUM(P95:P104)</f>
        <v>0</v>
      </c>
      <c r="Q94" s="197"/>
      <c r="R94" s="198">
        <f>SUM(R95:R104)</f>
        <v>0</v>
      </c>
      <c r="S94" s="197"/>
      <c r="T94" s="199">
        <f>SUM(T95:T104)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113</v>
      </c>
      <c r="AT94" s="201" t="s">
        <v>71</v>
      </c>
      <c r="AU94" s="201" t="s">
        <v>80</v>
      </c>
      <c r="AY94" s="200" t="s">
        <v>114</v>
      </c>
      <c r="BK94" s="202">
        <f>SUM(BK95:BK104)</f>
        <v>0</v>
      </c>
    </row>
    <row r="95" s="2" customFormat="1" ht="16.5" customHeight="1">
      <c r="A95" s="39"/>
      <c r="B95" s="40"/>
      <c r="C95" s="205" t="s">
        <v>134</v>
      </c>
      <c r="D95" s="205" t="s">
        <v>117</v>
      </c>
      <c r="E95" s="206" t="s">
        <v>135</v>
      </c>
      <c r="F95" s="207" t="s">
        <v>133</v>
      </c>
      <c r="G95" s="208" t="s">
        <v>120</v>
      </c>
      <c r="H95" s="209">
        <v>1</v>
      </c>
      <c r="I95" s="210"/>
      <c r="J95" s="211">
        <f>ROUND(I95*H95,2)</f>
        <v>0</v>
      </c>
      <c r="K95" s="207" t="s">
        <v>121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122</v>
      </c>
      <c r="AT95" s="216" t="s">
        <v>117</v>
      </c>
      <c r="AU95" s="216" t="s">
        <v>82</v>
      </c>
      <c r="AY95" s="18" t="s">
        <v>114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122</v>
      </c>
      <c r="BM95" s="216" t="s">
        <v>136</v>
      </c>
    </row>
    <row r="96" s="2" customFormat="1">
      <c r="A96" s="39"/>
      <c r="B96" s="40"/>
      <c r="C96" s="41"/>
      <c r="D96" s="218" t="s">
        <v>124</v>
      </c>
      <c r="E96" s="41"/>
      <c r="F96" s="219" t="s">
        <v>133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124</v>
      </c>
      <c r="AU96" s="18" t="s">
        <v>82</v>
      </c>
    </row>
    <row r="97" s="13" customFormat="1">
      <c r="A97" s="13"/>
      <c r="B97" s="223"/>
      <c r="C97" s="224"/>
      <c r="D97" s="218" t="s">
        <v>125</v>
      </c>
      <c r="E97" s="225" t="s">
        <v>19</v>
      </c>
      <c r="F97" s="226" t="s">
        <v>137</v>
      </c>
      <c r="G97" s="224"/>
      <c r="H97" s="225" t="s">
        <v>19</v>
      </c>
      <c r="I97" s="227"/>
      <c r="J97" s="224"/>
      <c r="K97" s="224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125</v>
      </c>
      <c r="AU97" s="232" t="s">
        <v>82</v>
      </c>
      <c r="AV97" s="13" t="s">
        <v>80</v>
      </c>
      <c r="AW97" s="13" t="s">
        <v>33</v>
      </c>
      <c r="AX97" s="13" t="s">
        <v>72</v>
      </c>
      <c r="AY97" s="232" t="s">
        <v>114</v>
      </c>
    </row>
    <row r="98" s="14" customFormat="1">
      <c r="A98" s="14"/>
      <c r="B98" s="233"/>
      <c r="C98" s="234"/>
      <c r="D98" s="218" t="s">
        <v>125</v>
      </c>
      <c r="E98" s="235" t="s">
        <v>19</v>
      </c>
      <c r="F98" s="236" t="s">
        <v>80</v>
      </c>
      <c r="G98" s="234"/>
      <c r="H98" s="237">
        <v>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125</v>
      </c>
      <c r="AU98" s="243" t="s">
        <v>82</v>
      </c>
      <c r="AV98" s="14" t="s">
        <v>82</v>
      </c>
      <c r="AW98" s="14" t="s">
        <v>33</v>
      </c>
      <c r="AX98" s="14" t="s">
        <v>72</v>
      </c>
      <c r="AY98" s="243" t="s">
        <v>114</v>
      </c>
    </row>
    <row r="99" s="15" customFormat="1">
      <c r="A99" s="15"/>
      <c r="B99" s="244"/>
      <c r="C99" s="245"/>
      <c r="D99" s="218" t="s">
        <v>125</v>
      </c>
      <c r="E99" s="246" t="s">
        <v>19</v>
      </c>
      <c r="F99" s="247" t="s">
        <v>127</v>
      </c>
      <c r="G99" s="245"/>
      <c r="H99" s="248">
        <v>1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4" t="s">
        <v>125</v>
      </c>
      <c r="AU99" s="254" t="s">
        <v>82</v>
      </c>
      <c r="AV99" s="15" t="s">
        <v>128</v>
      </c>
      <c r="AW99" s="15" t="s">
        <v>33</v>
      </c>
      <c r="AX99" s="15" t="s">
        <v>80</v>
      </c>
      <c r="AY99" s="254" t="s">
        <v>114</v>
      </c>
    </row>
    <row r="100" s="2" customFormat="1" ht="16.5" customHeight="1">
      <c r="A100" s="39"/>
      <c r="B100" s="40"/>
      <c r="C100" s="205" t="s">
        <v>128</v>
      </c>
      <c r="D100" s="205" t="s">
        <v>117</v>
      </c>
      <c r="E100" s="206" t="s">
        <v>138</v>
      </c>
      <c r="F100" s="207" t="s">
        <v>139</v>
      </c>
      <c r="G100" s="208" t="s">
        <v>120</v>
      </c>
      <c r="H100" s="209">
        <v>1</v>
      </c>
      <c r="I100" s="210"/>
      <c r="J100" s="211">
        <f>ROUND(I100*H100,2)</f>
        <v>0</v>
      </c>
      <c r="K100" s="207" t="s">
        <v>121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122</v>
      </c>
      <c r="AT100" s="216" t="s">
        <v>117</v>
      </c>
      <c r="AU100" s="216" t="s">
        <v>82</v>
      </c>
      <c r="AY100" s="18" t="s">
        <v>114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122</v>
      </c>
      <c r="BM100" s="216" t="s">
        <v>140</v>
      </c>
    </row>
    <row r="101" s="2" customFormat="1">
      <c r="A101" s="39"/>
      <c r="B101" s="40"/>
      <c r="C101" s="41"/>
      <c r="D101" s="218" t="s">
        <v>124</v>
      </c>
      <c r="E101" s="41"/>
      <c r="F101" s="219" t="s">
        <v>139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124</v>
      </c>
      <c r="AU101" s="18" t="s">
        <v>82</v>
      </c>
    </row>
    <row r="102" s="13" customFormat="1">
      <c r="A102" s="13"/>
      <c r="B102" s="223"/>
      <c r="C102" s="224"/>
      <c r="D102" s="218" t="s">
        <v>125</v>
      </c>
      <c r="E102" s="225" t="s">
        <v>19</v>
      </c>
      <c r="F102" s="226" t="s">
        <v>141</v>
      </c>
      <c r="G102" s="224"/>
      <c r="H102" s="225" t="s">
        <v>19</v>
      </c>
      <c r="I102" s="227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125</v>
      </c>
      <c r="AU102" s="232" t="s">
        <v>82</v>
      </c>
      <c r="AV102" s="13" t="s">
        <v>80</v>
      </c>
      <c r="AW102" s="13" t="s">
        <v>33</v>
      </c>
      <c r="AX102" s="13" t="s">
        <v>72</v>
      </c>
      <c r="AY102" s="232" t="s">
        <v>114</v>
      </c>
    </row>
    <row r="103" s="14" customFormat="1">
      <c r="A103" s="14"/>
      <c r="B103" s="233"/>
      <c r="C103" s="234"/>
      <c r="D103" s="218" t="s">
        <v>125</v>
      </c>
      <c r="E103" s="235" t="s">
        <v>19</v>
      </c>
      <c r="F103" s="236" t="s">
        <v>80</v>
      </c>
      <c r="G103" s="234"/>
      <c r="H103" s="237">
        <v>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3" t="s">
        <v>125</v>
      </c>
      <c r="AU103" s="243" t="s">
        <v>82</v>
      </c>
      <c r="AV103" s="14" t="s">
        <v>82</v>
      </c>
      <c r="AW103" s="14" t="s">
        <v>33</v>
      </c>
      <c r="AX103" s="14" t="s">
        <v>72</v>
      </c>
      <c r="AY103" s="243" t="s">
        <v>114</v>
      </c>
    </row>
    <row r="104" s="15" customFormat="1">
      <c r="A104" s="15"/>
      <c r="B104" s="244"/>
      <c r="C104" s="245"/>
      <c r="D104" s="218" t="s">
        <v>125</v>
      </c>
      <c r="E104" s="246" t="s">
        <v>19</v>
      </c>
      <c r="F104" s="247" t="s">
        <v>127</v>
      </c>
      <c r="G104" s="245"/>
      <c r="H104" s="248">
        <v>1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4" t="s">
        <v>125</v>
      </c>
      <c r="AU104" s="254" t="s">
        <v>82</v>
      </c>
      <c r="AV104" s="15" t="s">
        <v>128</v>
      </c>
      <c r="AW104" s="15" t="s">
        <v>33</v>
      </c>
      <c r="AX104" s="15" t="s">
        <v>80</v>
      </c>
      <c r="AY104" s="254" t="s">
        <v>114</v>
      </c>
    </row>
    <row r="105" s="12" customFormat="1" ht="22.8" customHeight="1">
      <c r="A105" s="12"/>
      <c r="B105" s="189"/>
      <c r="C105" s="190"/>
      <c r="D105" s="191" t="s">
        <v>71</v>
      </c>
      <c r="E105" s="203" t="s">
        <v>142</v>
      </c>
      <c r="F105" s="203" t="s">
        <v>143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SUM(P106:P111)</f>
        <v>0</v>
      </c>
      <c r="Q105" s="197"/>
      <c r="R105" s="198">
        <f>SUM(R106:R111)</f>
        <v>0</v>
      </c>
      <c r="S105" s="197"/>
      <c r="T105" s="199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113</v>
      </c>
      <c r="AT105" s="201" t="s">
        <v>71</v>
      </c>
      <c r="AU105" s="201" t="s">
        <v>80</v>
      </c>
      <c r="AY105" s="200" t="s">
        <v>114</v>
      </c>
      <c r="BK105" s="202">
        <f>SUM(BK106:BK111)</f>
        <v>0</v>
      </c>
    </row>
    <row r="106" s="2" customFormat="1" ht="16.5" customHeight="1">
      <c r="A106" s="39"/>
      <c r="B106" s="40"/>
      <c r="C106" s="205" t="s">
        <v>113</v>
      </c>
      <c r="D106" s="205" t="s">
        <v>117</v>
      </c>
      <c r="E106" s="206" t="s">
        <v>144</v>
      </c>
      <c r="F106" s="207" t="s">
        <v>145</v>
      </c>
      <c r="G106" s="208" t="s">
        <v>120</v>
      </c>
      <c r="H106" s="209">
        <v>1</v>
      </c>
      <c r="I106" s="210"/>
      <c r="J106" s="211">
        <f>ROUND(I106*H106,2)</f>
        <v>0</v>
      </c>
      <c r="K106" s="207" t="s">
        <v>121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122</v>
      </c>
      <c r="AT106" s="216" t="s">
        <v>117</v>
      </c>
      <c r="AU106" s="216" t="s">
        <v>82</v>
      </c>
      <c r="AY106" s="18" t="s">
        <v>114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122</v>
      </c>
      <c r="BM106" s="216" t="s">
        <v>146</v>
      </c>
    </row>
    <row r="107" s="2" customFormat="1">
      <c r="A107" s="39"/>
      <c r="B107" s="40"/>
      <c r="C107" s="41"/>
      <c r="D107" s="218" t="s">
        <v>124</v>
      </c>
      <c r="E107" s="41"/>
      <c r="F107" s="219" t="s">
        <v>145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124</v>
      </c>
      <c r="AU107" s="18" t="s">
        <v>82</v>
      </c>
    </row>
    <row r="108" s="13" customFormat="1">
      <c r="A108" s="13"/>
      <c r="B108" s="223"/>
      <c r="C108" s="224"/>
      <c r="D108" s="218" t="s">
        <v>125</v>
      </c>
      <c r="E108" s="225" t="s">
        <v>19</v>
      </c>
      <c r="F108" s="226" t="s">
        <v>147</v>
      </c>
      <c r="G108" s="224"/>
      <c r="H108" s="225" t="s">
        <v>19</v>
      </c>
      <c r="I108" s="227"/>
      <c r="J108" s="224"/>
      <c r="K108" s="224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125</v>
      </c>
      <c r="AU108" s="232" t="s">
        <v>82</v>
      </c>
      <c r="AV108" s="13" t="s">
        <v>80</v>
      </c>
      <c r="AW108" s="13" t="s">
        <v>33</v>
      </c>
      <c r="AX108" s="13" t="s">
        <v>72</v>
      </c>
      <c r="AY108" s="232" t="s">
        <v>114</v>
      </c>
    </row>
    <row r="109" s="13" customFormat="1">
      <c r="A109" s="13"/>
      <c r="B109" s="223"/>
      <c r="C109" s="224"/>
      <c r="D109" s="218" t="s">
        <v>125</v>
      </c>
      <c r="E109" s="225" t="s">
        <v>19</v>
      </c>
      <c r="F109" s="226" t="s">
        <v>148</v>
      </c>
      <c r="G109" s="224"/>
      <c r="H109" s="225" t="s">
        <v>19</v>
      </c>
      <c r="I109" s="227"/>
      <c r="J109" s="224"/>
      <c r="K109" s="224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125</v>
      </c>
      <c r="AU109" s="232" t="s">
        <v>82</v>
      </c>
      <c r="AV109" s="13" t="s">
        <v>80</v>
      </c>
      <c r="AW109" s="13" t="s">
        <v>33</v>
      </c>
      <c r="AX109" s="13" t="s">
        <v>72</v>
      </c>
      <c r="AY109" s="232" t="s">
        <v>114</v>
      </c>
    </row>
    <row r="110" s="14" customFormat="1">
      <c r="A110" s="14"/>
      <c r="B110" s="233"/>
      <c r="C110" s="234"/>
      <c r="D110" s="218" t="s">
        <v>125</v>
      </c>
      <c r="E110" s="235" t="s">
        <v>19</v>
      </c>
      <c r="F110" s="236" t="s">
        <v>80</v>
      </c>
      <c r="G110" s="234"/>
      <c r="H110" s="237">
        <v>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3" t="s">
        <v>125</v>
      </c>
      <c r="AU110" s="243" t="s">
        <v>82</v>
      </c>
      <c r="AV110" s="14" t="s">
        <v>82</v>
      </c>
      <c r="AW110" s="14" t="s">
        <v>33</v>
      </c>
      <c r="AX110" s="14" t="s">
        <v>72</v>
      </c>
      <c r="AY110" s="243" t="s">
        <v>114</v>
      </c>
    </row>
    <row r="111" s="15" customFormat="1">
      <c r="A111" s="15"/>
      <c r="B111" s="244"/>
      <c r="C111" s="245"/>
      <c r="D111" s="218" t="s">
        <v>125</v>
      </c>
      <c r="E111" s="246" t="s">
        <v>19</v>
      </c>
      <c r="F111" s="247" t="s">
        <v>127</v>
      </c>
      <c r="G111" s="245"/>
      <c r="H111" s="248">
        <v>1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4" t="s">
        <v>125</v>
      </c>
      <c r="AU111" s="254" t="s">
        <v>82</v>
      </c>
      <c r="AV111" s="15" t="s">
        <v>128</v>
      </c>
      <c r="AW111" s="15" t="s">
        <v>33</v>
      </c>
      <c r="AX111" s="15" t="s">
        <v>80</v>
      </c>
      <c r="AY111" s="254" t="s">
        <v>114</v>
      </c>
    </row>
    <row r="112" s="12" customFormat="1" ht="22.8" customHeight="1">
      <c r="A112" s="12"/>
      <c r="B112" s="189"/>
      <c r="C112" s="190"/>
      <c r="D112" s="191" t="s">
        <v>71</v>
      </c>
      <c r="E112" s="203" t="s">
        <v>149</v>
      </c>
      <c r="F112" s="203" t="s">
        <v>150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SUM(P113:P114)</f>
        <v>0</v>
      </c>
      <c r="Q112" s="197"/>
      <c r="R112" s="198">
        <f>SUM(R113:R114)</f>
        <v>0</v>
      </c>
      <c r="S112" s="197"/>
      <c r="T112" s="199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113</v>
      </c>
      <c r="AT112" s="201" t="s">
        <v>71</v>
      </c>
      <c r="AU112" s="201" t="s">
        <v>80</v>
      </c>
      <c r="AY112" s="200" t="s">
        <v>114</v>
      </c>
      <c r="BK112" s="202">
        <f>SUM(BK113:BK114)</f>
        <v>0</v>
      </c>
    </row>
    <row r="113" s="2" customFormat="1" ht="16.5" customHeight="1">
      <c r="A113" s="39"/>
      <c r="B113" s="40"/>
      <c r="C113" s="205" t="s">
        <v>151</v>
      </c>
      <c r="D113" s="205" t="s">
        <v>117</v>
      </c>
      <c r="E113" s="206" t="s">
        <v>152</v>
      </c>
      <c r="F113" s="207" t="s">
        <v>153</v>
      </c>
      <c r="G113" s="208" t="s">
        <v>120</v>
      </c>
      <c r="H113" s="209">
        <v>1</v>
      </c>
      <c r="I113" s="210"/>
      <c r="J113" s="211">
        <f>ROUND(I113*H113,2)</f>
        <v>0</v>
      </c>
      <c r="K113" s="207" t="s">
        <v>121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122</v>
      </c>
      <c r="AT113" s="216" t="s">
        <v>117</v>
      </c>
      <c r="AU113" s="216" t="s">
        <v>82</v>
      </c>
      <c r="AY113" s="18" t="s">
        <v>114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122</v>
      </c>
      <c r="BM113" s="216" t="s">
        <v>154</v>
      </c>
    </row>
    <row r="114" s="2" customFormat="1">
      <c r="A114" s="39"/>
      <c r="B114" s="40"/>
      <c r="C114" s="41"/>
      <c r="D114" s="218" t="s">
        <v>124</v>
      </c>
      <c r="E114" s="41"/>
      <c r="F114" s="219" t="s">
        <v>153</v>
      </c>
      <c r="G114" s="41"/>
      <c r="H114" s="41"/>
      <c r="I114" s="220"/>
      <c r="J114" s="41"/>
      <c r="K114" s="41"/>
      <c r="L114" s="45"/>
      <c r="M114" s="255"/>
      <c r="N114" s="256"/>
      <c r="O114" s="257"/>
      <c r="P114" s="257"/>
      <c r="Q114" s="257"/>
      <c r="R114" s="257"/>
      <c r="S114" s="257"/>
      <c r="T114" s="258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124</v>
      </c>
      <c r="AU114" s="18" t="s">
        <v>82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Lpw8ihe6ag+yXEzGTuD7z2bEDAYNqK9aGpoTUjBJm51zgbKOliQ+XJKFZv6SffL43DOC7AhhHEIvIfS8aFES9g==" hashValue="aBUUH3Zlrrtg9Y+nlQy0yPHRWAAdFbS46GyG0nSGvy/DkF8rSFSMcwNfwi5lypphrg3qNY6GKEuJVw7LVr0QSw==" algorithmName="SHA-512" password="CC35"/>
  <autoFilter ref="C83:K11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BALKONŮ NA BUDOVÁCH B, C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ROUND((SUM(BE92:BE915)),  2)</f>
        <v>0</v>
      </c>
      <c r="G33" s="39"/>
      <c r="H33" s="39"/>
      <c r="I33" s="149">
        <v>0.20999999999999999</v>
      </c>
      <c r="J33" s="148">
        <f>ROUND(((SUM(BE92:BE915))*I33),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ROUND((SUM(BF92:BF915)),  2)</f>
        <v>0</v>
      </c>
      <c r="G34" s="39"/>
      <c r="H34" s="39"/>
      <c r="I34" s="149">
        <v>0.14999999999999999</v>
      </c>
      <c r="J34" s="148">
        <f>ROUND(((SUM(BF92:BF915))*I34),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ROUND((SUM(BG92:BG915)),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ROUND((SUM(BH92:BH915)),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ROUND((SUM(BI92:BI915)),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BALKONŮ NA BUDOVÁCH B, C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002 -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156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157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158</v>
      </c>
      <c r="E62" s="175"/>
      <c r="F62" s="175"/>
      <c r="G62" s="175"/>
      <c r="H62" s="175"/>
      <c r="I62" s="175"/>
      <c r="J62" s="176">
        <f>J118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159</v>
      </c>
      <c r="E63" s="175"/>
      <c r="F63" s="175"/>
      <c r="G63" s="175"/>
      <c r="H63" s="175"/>
      <c r="I63" s="175"/>
      <c r="J63" s="176">
        <f>J130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160</v>
      </c>
      <c r="E64" s="175"/>
      <c r="F64" s="175"/>
      <c r="G64" s="175"/>
      <c r="H64" s="175"/>
      <c r="I64" s="175"/>
      <c r="J64" s="176">
        <f>J293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161</v>
      </c>
      <c r="E65" s="175"/>
      <c r="F65" s="175"/>
      <c r="G65" s="175"/>
      <c r="H65" s="175"/>
      <c r="I65" s="175"/>
      <c r="J65" s="176">
        <f>J558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162</v>
      </c>
      <c r="E66" s="175"/>
      <c r="F66" s="175"/>
      <c r="G66" s="175"/>
      <c r="H66" s="175"/>
      <c r="I66" s="175"/>
      <c r="J66" s="176">
        <f>J586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163</v>
      </c>
      <c r="E67" s="169"/>
      <c r="F67" s="169"/>
      <c r="G67" s="169"/>
      <c r="H67" s="169"/>
      <c r="I67" s="169"/>
      <c r="J67" s="170">
        <f>J589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164</v>
      </c>
      <c r="E68" s="175"/>
      <c r="F68" s="175"/>
      <c r="G68" s="175"/>
      <c r="H68" s="175"/>
      <c r="I68" s="175"/>
      <c r="J68" s="176">
        <f>J590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165</v>
      </c>
      <c r="E69" s="175"/>
      <c r="F69" s="175"/>
      <c r="G69" s="175"/>
      <c r="H69" s="175"/>
      <c r="I69" s="175"/>
      <c r="J69" s="176">
        <f>J660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166</v>
      </c>
      <c r="E70" s="175"/>
      <c r="F70" s="175"/>
      <c r="G70" s="175"/>
      <c r="H70" s="175"/>
      <c r="I70" s="175"/>
      <c r="J70" s="176">
        <f>J708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167</v>
      </c>
      <c r="E71" s="175"/>
      <c r="F71" s="175"/>
      <c r="G71" s="175"/>
      <c r="H71" s="175"/>
      <c r="I71" s="175"/>
      <c r="J71" s="176">
        <f>J762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168</v>
      </c>
      <c r="E72" s="175"/>
      <c r="F72" s="175"/>
      <c r="G72" s="175"/>
      <c r="H72" s="175"/>
      <c r="I72" s="175"/>
      <c r="J72" s="176">
        <f>J790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98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OPRAVA BALKONŮ NA BUDOVÁCH B, C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87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002 - Stavební část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 xml:space="preserve"> </v>
      </c>
      <c r="G86" s="41"/>
      <c r="H86" s="41"/>
      <c r="I86" s="33" t="s">
        <v>23</v>
      </c>
      <c r="J86" s="73" t="str">
        <f>IF(J12="","",J12)</f>
        <v>2. 1. 2021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Nemocnice ve Frýdku - Místku, p.o.</v>
      </c>
      <c r="G88" s="41"/>
      <c r="H88" s="41"/>
      <c r="I88" s="33" t="s">
        <v>31</v>
      </c>
      <c r="J88" s="37" t="str">
        <f>E21</f>
        <v>Forsing projekt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>Jindřich Jansa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99</v>
      </c>
      <c r="D91" s="181" t="s">
        <v>57</v>
      </c>
      <c r="E91" s="181" t="s">
        <v>53</v>
      </c>
      <c r="F91" s="181" t="s">
        <v>54</v>
      </c>
      <c r="G91" s="181" t="s">
        <v>100</v>
      </c>
      <c r="H91" s="181" t="s">
        <v>101</v>
      </c>
      <c r="I91" s="181" t="s">
        <v>102</v>
      </c>
      <c r="J91" s="181" t="s">
        <v>91</v>
      </c>
      <c r="K91" s="182" t="s">
        <v>103</v>
      </c>
      <c r="L91" s="183"/>
      <c r="M91" s="93" t="s">
        <v>19</v>
      </c>
      <c r="N91" s="94" t="s">
        <v>42</v>
      </c>
      <c r="O91" s="94" t="s">
        <v>104</v>
      </c>
      <c r="P91" s="94" t="s">
        <v>105</v>
      </c>
      <c r="Q91" s="94" t="s">
        <v>106</v>
      </c>
      <c r="R91" s="94" t="s">
        <v>107</v>
      </c>
      <c r="S91" s="94" t="s">
        <v>108</v>
      </c>
      <c r="T91" s="95" t="s">
        <v>109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110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P93+P589</f>
        <v>0</v>
      </c>
      <c r="Q92" s="97"/>
      <c r="R92" s="186">
        <f>R93+R589</f>
        <v>129.03391464999999</v>
      </c>
      <c r="S92" s="97"/>
      <c r="T92" s="187">
        <f>T93+T589</f>
        <v>115.66628232000001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92</v>
      </c>
      <c r="BK92" s="188">
        <f>BK93+BK589</f>
        <v>0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169</v>
      </c>
      <c r="F93" s="192" t="s">
        <v>170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P94+P118+P130+P293+P558+P586</f>
        <v>0</v>
      </c>
      <c r="Q93" s="197"/>
      <c r="R93" s="198">
        <f>R94+R118+R130+R293+R558+R586</f>
        <v>116.60740881</v>
      </c>
      <c r="S93" s="197"/>
      <c r="T93" s="199">
        <f>T94+T118+T130+T293+T558+T586</f>
        <v>112.41690584000001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72</v>
      </c>
      <c r="AY93" s="200" t="s">
        <v>114</v>
      </c>
      <c r="BK93" s="202">
        <f>BK94+BK118+BK130+BK293+BK558+BK586</f>
        <v>0</v>
      </c>
    </row>
    <row r="94" s="12" customFormat="1" ht="22.8" customHeight="1">
      <c r="A94" s="12"/>
      <c r="B94" s="189"/>
      <c r="C94" s="190"/>
      <c r="D94" s="191" t="s">
        <v>71</v>
      </c>
      <c r="E94" s="203" t="s">
        <v>80</v>
      </c>
      <c r="F94" s="203" t="s">
        <v>171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SUM(P95:P117)</f>
        <v>0</v>
      </c>
      <c r="Q94" s="197"/>
      <c r="R94" s="198">
        <f>SUM(R95:R117)</f>
        <v>35.025150000000004</v>
      </c>
      <c r="S94" s="197"/>
      <c r="T94" s="199">
        <f>SUM(T95:T117)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80</v>
      </c>
      <c r="AT94" s="201" t="s">
        <v>71</v>
      </c>
      <c r="AU94" s="201" t="s">
        <v>80</v>
      </c>
      <c r="AY94" s="200" t="s">
        <v>114</v>
      </c>
      <c r="BK94" s="202">
        <f>SUM(BK95:BK117)</f>
        <v>0</v>
      </c>
    </row>
    <row r="95" s="2" customFormat="1" ht="21.75" customHeight="1">
      <c r="A95" s="39"/>
      <c r="B95" s="40"/>
      <c r="C95" s="205" t="s">
        <v>80</v>
      </c>
      <c r="D95" s="205" t="s">
        <v>117</v>
      </c>
      <c r="E95" s="206" t="s">
        <v>172</v>
      </c>
      <c r="F95" s="207" t="s">
        <v>173</v>
      </c>
      <c r="G95" s="208" t="s">
        <v>174</v>
      </c>
      <c r="H95" s="209">
        <v>200</v>
      </c>
      <c r="I95" s="210"/>
      <c r="J95" s="211">
        <f>ROUND(I95*H95,2)</f>
        <v>0</v>
      </c>
      <c r="K95" s="207" t="s">
        <v>121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128</v>
      </c>
      <c r="AT95" s="216" t="s">
        <v>117</v>
      </c>
      <c r="AU95" s="216" t="s">
        <v>82</v>
      </c>
      <c r="AY95" s="18" t="s">
        <v>114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128</v>
      </c>
      <c r="BM95" s="216" t="s">
        <v>175</v>
      </c>
    </row>
    <row r="96" s="2" customFormat="1">
      <c r="A96" s="39"/>
      <c r="B96" s="40"/>
      <c r="C96" s="41"/>
      <c r="D96" s="218" t="s">
        <v>124</v>
      </c>
      <c r="E96" s="41"/>
      <c r="F96" s="219" t="s">
        <v>176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124</v>
      </c>
      <c r="AU96" s="18" t="s">
        <v>82</v>
      </c>
    </row>
    <row r="97" s="13" customFormat="1">
      <c r="A97" s="13"/>
      <c r="B97" s="223"/>
      <c r="C97" s="224"/>
      <c r="D97" s="218" t="s">
        <v>125</v>
      </c>
      <c r="E97" s="225" t="s">
        <v>19</v>
      </c>
      <c r="F97" s="226" t="s">
        <v>177</v>
      </c>
      <c r="G97" s="224"/>
      <c r="H97" s="225" t="s">
        <v>19</v>
      </c>
      <c r="I97" s="227"/>
      <c r="J97" s="224"/>
      <c r="K97" s="224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125</v>
      </c>
      <c r="AU97" s="232" t="s">
        <v>82</v>
      </c>
      <c r="AV97" s="13" t="s">
        <v>80</v>
      </c>
      <c r="AW97" s="13" t="s">
        <v>33</v>
      </c>
      <c r="AX97" s="13" t="s">
        <v>72</v>
      </c>
      <c r="AY97" s="232" t="s">
        <v>114</v>
      </c>
    </row>
    <row r="98" s="14" customFormat="1">
      <c r="A98" s="14"/>
      <c r="B98" s="233"/>
      <c r="C98" s="234"/>
      <c r="D98" s="218" t="s">
        <v>125</v>
      </c>
      <c r="E98" s="235" t="s">
        <v>19</v>
      </c>
      <c r="F98" s="236" t="s">
        <v>178</v>
      </c>
      <c r="G98" s="234"/>
      <c r="H98" s="237">
        <v>200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125</v>
      </c>
      <c r="AU98" s="243" t="s">
        <v>82</v>
      </c>
      <c r="AV98" s="14" t="s">
        <v>82</v>
      </c>
      <c r="AW98" s="14" t="s">
        <v>33</v>
      </c>
      <c r="AX98" s="14" t="s">
        <v>72</v>
      </c>
      <c r="AY98" s="243" t="s">
        <v>114</v>
      </c>
    </row>
    <row r="99" s="15" customFormat="1">
      <c r="A99" s="15"/>
      <c r="B99" s="244"/>
      <c r="C99" s="245"/>
      <c r="D99" s="218" t="s">
        <v>125</v>
      </c>
      <c r="E99" s="246" t="s">
        <v>19</v>
      </c>
      <c r="F99" s="247" t="s">
        <v>127</v>
      </c>
      <c r="G99" s="245"/>
      <c r="H99" s="248">
        <v>200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4" t="s">
        <v>125</v>
      </c>
      <c r="AU99" s="254" t="s">
        <v>82</v>
      </c>
      <c r="AV99" s="15" t="s">
        <v>128</v>
      </c>
      <c r="AW99" s="15" t="s">
        <v>33</v>
      </c>
      <c r="AX99" s="15" t="s">
        <v>80</v>
      </c>
      <c r="AY99" s="254" t="s">
        <v>114</v>
      </c>
    </row>
    <row r="100" s="2" customFormat="1" ht="16.5" customHeight="1">
      <c r="A100" s="39"/>
      <c r="B100" s="40"/>
      <c r="C100" s="205" t="s">
        <v>82</v>
      </c>
      <c r="D100" s="205" t="s">
        <v>117</v>
      </c>
      <c r="E100" s="206" t="s">
        <v>179</v>
      </c>
      <c r="F100" s="207" t="s">
        <v>180</v>
      </c>
      <c r="G100" s="208" t="s">
        <v>174</v>
      </c>
      <c r="H100" s="209">
        <v>200</v>
      </c>
      <c r="I100" s="210"/>
      <c r="J100" s="211">
        <f>ROUND(I100*H100,2)</f>
        <v>0</v>
      </c>
      <c r="K100" s="207" t="s">
        <v>121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128</v>
      </c>
      <c r="AT100" s="216" t="s">
        <v>117</v>
      </c>
      <c r="AU100" s="216" t="s">
        <v>82</v>
      </c>
      <c r="AY100" s="18" t="s">
        <v>114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128</v>
      </c>
      <c r="BM100" s="216" t="s">
        <v>181</v>
      </c>
    </row>
    <row r="101" s="2" customFormat="1">
      <c r="A101" s="39"/>
      <c r="B101" s="40"/>
      <c r="C101" s="41"/>
      <c r="D101" s="218" t="s">
        <v>124</v>
      </c>
      <c r="E101" s="41"/>
      <c r="F101" s="219" t="s">
        <v>182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124</v>
      </c>
      <c r="AU101" s="18" t="s">
        <v>82</v>
      </c>
    </row>
    <row r="102" s="13" customFormat="1">
      <c r="A102" s="13"/>
      <c r="B102" s="223"/>
      <c r="C102" s="224"/>
      <c r="D102" s="218" t="s">
        <v>125</v>
      </c>
      <c r="E102" s="225" t="s">
        <v>19</v>
      </c>
      <c r="F102" s="226" t="s">
        <v>177</v>
      </c>
      <c r="G102" s="224"/>
      <c r="H102" s="225" t="s">
        <v>19</v>
      </c>
      <c r="I102" s="227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125</v>
      </c>
      <c r="AU102" s="232" t="s">
        <v>82</v>
      </c>
      <c r="AV102" s="13" t="s">
        <v>80</v>
      </c>
      <c r="AW102" s="13" t="s">
        <v>33</v>
      </c>
      <c r="AX102" s="13" t="s">
        <v>72</v>
      </c>
      <c r="AY102" s="232" t="s">
        <v>114</v>
      </c>
    </row>
    <row r="103" s="14" customFormat="1">
      <c r="A103" s="14"/>
      <c r="B103" s="233"/>
      <c r="C103" s="234"/>
      <c r="D103" s="218" t="s">
        <v>125</v>
      </c>
      <c r="E103" s="235" t="s">
        <v>19</v>
      </c>
      <c r="F103" s="236" t="s">
        <v>178</v>
      </c>
      <c r="G103" s="234"/>
      <c r="H103" s="237">
        <v>200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3" t="s">
        <v>125</v>
      </c>
      <c r="AU103" s="243" t="s">
        <v>82</v>
      </c>
      <c r="AV103" s="14" t="s">
        <v>82</v>
      </c>
      <c r="AW103" s="14" t="s">
        <v>33</v>
      </c>
      <c r="AX103" s="14" t="s">
        <v>72</v>
      </c>
      <c r="AY103" s="243" t="s">
        <v>114</v>
      </c>
    </row>
    <row r="104" s="15" customFormat="1">
      <c r="A104" s="15"/>
      <c r="B104" s="244"/>
      <c r="C104" s="245"/>
      <c r="D104" s="218" t="s">
        <v>125</v>
      </c>
      <c r="E104" s="246" t="s">
        <v>19</v>
      </c>
      <c r="F104" s="247" t="s">
        <v>127</v>
      </c>
      <c r="G104" s="245"/>
      <c r="H104" s="248">
        <v>200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4" t="s">
        <v>125</v>
      </c>
      <c r="AU104" s="254" t="s">
        <v>82</v>
      </c>
      <c r="AV104" s="15" t="s">
        <v>128</v>
      </c>
      <c r="AW104" s="15" t="s">
        <v>33</v>
      </c>
      <c r="AX104" s="15" t="s">
        <v>80</v>
      </c>
      <c r="AY104" s="254" t="s">
        <v>114</v>
      </c>
    </row>
    <row r="105" s="2" customFormat="1" ht="16.5" customHeight="1">
      <c r="A105" s="39"/>
      <c r="B105" s="40"/>
      <c r="C105" s="259" t="s">
        <v>134</v>
      </c>
      <c r="D105" s="259" t="s">
        <v>183</v>
      </c>
      <c r="E105" s="260" t="s">
        <v>184</v>
      </c>
      <c r="F105" s="261" t="s">
        <v>185</v>
      </c>
      <c r="G105" s="262" t="s">
        <v>186</v>
      </c>
      <c r="H105" s="263">
        <v>35.020000000000003</v>
      </c>
      <c r="I105" s="264"/>
      <c r="J105" s="265">
        <f>ROUND(I105*H105,2)</f>
        <v>0</v>
      </c>
      <c r="K105" s="261" t="s">
        <v>121</v>
      </c>
      <c r="L105" s="266"/>
      <c r="M105" s="267" t="s">
        <v>19</v>
      </c>
      <c r="N105" s="268" t="s">
        <v>43</v>
      </c>
      <c r="O105" s="85"/>
      <c r="P105" s="214">
        <f>O105*H105</f>
        <v>0</v>
      </c>
      <c r="Q105" s="214">
        <v>1</v>
      </c>
      <c r="R105" s="214">
        <f>Q105*H105</f>
        <v>35.020000000000003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187</v>
      </c>
      <c r="AT105" s="216" t="s">
        <v>183</v>
      </c>
      <c r="AU105" s="216" t="s">
        <v>82</v>
      </c>
      <c r="AY105" s="18" t="s">
        <v>114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128</v>
      </c>
      <c r="BM105" s="216" t="s">
        <v>188</v>
      </c>
    </row>
    <row r="106" s="2" customFormat="1">
      <c r="A106" s="39"/>
      <c r="B106" s="40"/>
      <c r="C106" s="41"/>
      <c r="D106" s="218" t="s">
        <v>124</v>
      </c>
      <c r="E106" s="41"/>
      <c r="F106" s="219" t="s">
        <v>185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124</v>
      </c>
      <c r="AU106" s="18" t="s">
        <v>82</v>
      </c>
    </row>
    <row r="107" s="14" customFormat="1">
      <c r="A107" s="14"/>
      <c r="B107" s="233"/>
      <c r="C107" s="234"/>
      <c r="D107" s="218" t="s">
        <v>125</v>
      </c>
      <c r="E107" s="235" t="s">
        <v>19</v>
      </c>
      <c r="F107" s="236" t="s">
        <v>189</v>
      </c>
      <c r="G107" s="234"/>
      <c r="H107" s="237">
        <v>35.020000000000003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125</v>
      </c>
      <c r="AU107" s="243" t="s">
        <v>82</v>
      </c>
      <c r="AV107" s="14" t="s">
        <v>82</v>
      </c>
      <c r="AW107" s="14" t="s">
        <v>33</v>
      </c>
      <c r="AX107" s="14" t="s">
        <v>72</v>
      </c>
      <c r="AY107" s="243" t="s">
        <v>114</v>
      </c>
    </row>
    <row r="108" s="15" customFormat="1">
      <c r="A108" s="15"/>
      <c r="B108" s="244"/>
      <c r="C108" s="245"/>
      <c r="D108" s="218" t="s">
        <v>125</v>
      </c>
      <c r="E108" s="246" t="s">
        <v>19</v>
      </c>
      <c r="F108" s="247" t="s">
        <v>127</v>
      </c>
      <c r="G108" s="245"/>
      <c r="H108" s="248">
        <v>35.020000000000003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4" t="s">
        <v>125</v>
      </c>
      <c r="AU108" s="254" t="s">
        <v>82</v>
      </c>
      <c r="AV108" s="15" t="s">
        <v>128</v>
      </c>
      <c r="AW108" s="15" t="s">
        <v>33</v>
      </c>
      <c r="AX108" s="15" t="s">
        <v>80</v>
      </c>
      <c r="AY108" s="254" t="s">
        <v>114</v>
      </c>
    </row>
    <row r="109" s="2" customFormat="1" ht="16.5" customHeight="1">
      <c r="A109" s="39"/>
      <c r="B109" s="40"/>
      <c r="C109" s="205" t="s">
        <v>128</v>
      </c>
      <c r="D109" s="205" t="s">
        <v>117</v>
      </c>
      <c r="E109" s="206" t="s">
        <v>190</v>
      </c>
      <c r="F109" s="207" t="s">
        <v>191</v>
      </c>
      <c r="G109" s="208" t="s">
        <v>174</v>
      </c>
      <c r="H109" s="209">
        <v>200</v>
      </c>
      <c r="I109" s="210"/>
      <c r="J109" s="211">
        <f>ROUND(I109*H109,2)</f>
        <v>0</v>
      </c>
      <c r="K109" s="207" t="s">
        <v>121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128</v>
      </c>
      <c r="AT109" s="216" t="s">
        <v>117</v>
      </c>
      <c r="AU109" s="216" t="s">
        <v>82</v>
      </c>
      <c r="AY109" s="18" t="s">
        <v>114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128</v>
      </c>
      <c r="BM109" s="216" t="s">
        <v>192</v>
      </c>
    </row>
    <row r="110" s="2" customFormat="1">
      <c r="A110" s="39"/>
      <c r="B110" s="40"/>
      <c r="C110" s="41"/>
      <c r="D110" s="218" t="s">
        <v>124</v>
      </c>
      <c r="E110" s="41"/>
      <c r="F110" s="219" t="s">
        <v>193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124</v>
      </c>
      <c r="AU110" s="18" t="s">
        <v>82</v>
      </c>
    </row>
    <row r="111" s="13" customFormat="1">
      <c r="A111" s="13"/>
      <c r="B111" s="223"/>
      <c r="C111" s="224"/>
      <c r="D111" s="218" t="s">
        <v>125</v>
      </c>
      <c r="E111" s="225" t="s">
        <v>19</v>
      </c>
      <c r="F111" s="226" t="s">
        <v>177</v>
      </c>
      <c r="G111" s="224"/>
      <c r="H111" s="225" t="s">
        <v>19</v>
      </c>
      <c r="I111" s="227"/>
      <c r="J111" s="224"/>
      <c r="K111" s="224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125</v>
      </c>
      <c r="AU111" s="232" t="s">
        <v>82</v>
      </c>
      <c r="AV111" s="13" t="s">
        <v>80</v>
      </c>
      <c r="AW111" s="13" t="s">
        <v>33</v>
      </c>
      <c r="AX111" s="13" t="s">
        <v>72</v>
      </c>
      <c r="AY111" s="232" t="s">
        <v>114</v>
      </c>
    </row>
    <row r="112" s="14" customFormat="1">
      <c r="A112" s="14"/>
      <c r="B112" s="233"/>
      <c r="C112" s="234"/>
      <c r="D112" s="218" t="s">
        <v>125</v>
      </c>
      <c r="E112" s="235" t="s">
        <v>19</v>
      </c>
      <c r="F112" s="236" t="s">
        <v>178</v>
      </c>
      <c r="G112" s="234"/>
      <c r="H112" s="237">
        <v>200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125</v>
      </c>
      <c r="AU112" s="243" t="s">
        <v>82</v>
      </c>
      <c r="AV112" s="14" t="s">
        <v>82</v>
      </c>
      <c r="AW112" s="14" t="s">
        <v>33</v>
      </c>
      <c r="AX112" s="14" t="s">
        <v>72</v>
      </c>
      <c r="AY112" s="243" t="s">
        <v>114</v>
      </c>
    </row>
    <row r="113" s="15" customFormat="1">
      <c r="A113" s="15"/>
      <c r="B113" s="244"/>
      <c r="C113" s="245"/>
      <c r="D113" s="218" t="s">
        <v>125</v>
      </c>
      <c r="E113" s="246" t="s">
        <v>19</v>
      </c>
      <c r="F113" s="247" t="s">
        <v>127</v>
      </c>
      <c r="G113" s="245"/>
      <c r="H113" s="248">
        <v>200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4" t="s">
        <v>125</v>
      </c>
      <c r="AU113" s="254" t="s">
        <v>82</v>
      </c>
      <c r="AV113" s="15" t="s">
        <v>128</v>
      </c>
      <c r="AW113" s="15" t="s">
        <v>33</v>
      </c>
      <c r="AX113" s="15" t="s">
        <v>80</v>
      </c>
      <c r="AY113" s="254" t="s">
        <v>114</v>
      </c>
    </row>
    <row r="114" s="2" customFormat="1" ht="16.5" customHeight="1">
      <c r="A114" s="39"/>
      <c r="B114" s="40"/>
      <c r="C114" s="259" t="s">
        <v>113</v>
      </c>
      <c r="D114" s="259" t="s">
        <v>183</v>
      </c>
      <c r="E114" s="260" t="s">
        <v>194</v>
      </c>
      <c r="F114" s="261" t="s">
        <v>195</v>
      </c>
      <c r="G114" s="262" t="s">
        <v>196</v>
      </c>
      <c r="H114" s="263">
        <v>5.1500000000000004</v>
      </c>
      <c r="I114" s="264"/>
      <c r="J114" s="265">
        <f>ROUND(I114*H114,2)</f>
        <v>0</v>
      </c>
      <c r="K114" s="261" t="s">
        <v>121</v>
      </c>
      <c r="L114" s="266"/>
      <c r="M114" s="267" t="s">
        <v>19</v>
      </c>
      <c r="N114" s="268" t="s">
        <v>43</v>
      </c>
      <c r="O114" s="85"/>
      <c r="P114" s="214">
        <f>O114*H114</f>
        <v>0</v>
      </c>
      <c r="Q114" s="214">
        <v>0.001</v>
      </c>
      <c r="R114" s="214">
        <f>Q114*H114</f>
        <v>0.0051500000000000001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187</v>
      </c>
      <c r="AT114" s="216" t="s">
        <v>183</v>
      </c>
      <c r="AU114" s="216" t="s">
        <v>82</v>
      </c>
      <c r="AY114" s="18" t="s">
        <v>114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128</v>
      </c>
      <c r="BM114" s="216" t="s">
        <v>197</v>
      </c>
    </row>
    <row r="115" s="2" customFormat="1">
      <c r="A115" s="39"/>
      <c r="B115" s="40"/>
      <c r="C115" s="41"/>
      <c r="D115" s="218" t="s">
        <v>124</v>
      </c>
      <c r="E115" s="41"/>
      <c r="F115" s="219" t="s">
        <v>195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124</v>
      </c>
      <c r="AU115" s="18" t="s">
        <v>82</v>
      </c>
    </row>
    <row r="116" s="14" customFormat="1">
      <c r="A116" s="14"/>
      <c r="B116" s="233"/>
      <c r="C116" s="234"/>
      <c r="D116" s="218" t="s">
        <v>125</v>
      </c>
      <c r="E116" s="235" t="s">
        <v>19</v>
      </c>
      <c r="F116" s="236" t="s">
        <v>198</v>
      </c>
      <c r="G116" s="234"/>
      <c r="H116" s="237">
        <v>5.1500000000000004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125</v>
      </c>
      <c r="AU116" s="243" t="s">
        <v>82</v>
      </c>
      <c r="AV116" s="14" t="s">
        <v>82</v>
      </c>
      <c r="AW116" s="14" t="s">
        <v>33</v>
      </c>
      <c r="AX116" s="14" t="s">
        <v>72</v>
      </c>
      <c r="AY116" s="243" t="s">
        <v>114</v>
      </c>
    </row>
    <row r="117" s="15" customFormat="1">
      <c r="A117" s="15"/>
      <c r="B117" s="244"/>
      <c r="C117" s="245"/>
      <c r="D117" s="218" t="s">
        <v>125</v>
      </c>
      <c r="E117" s="246" t="s">
        <v>19</v>
      </c>
      <c r="F117" s="247" t="s">
        <v>127</v>
      </c>
      <c r="G117" s="245"/>
      <c r="H117" s="248">
        <v>5.1500000000000004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4" t="s">
        <v>125</v>
      </c>
      <c r="AU117" s="254" t="s">
        <v>82</v>
      </c>
      <c r="AV117" s="15" t="s">
        <v>128</v>
      </c>
      <c r="AW117" s="15" t="s">
        <v>33</v>
      </c>
      <c r="AX117" s="15" t="s">
        <v>80</v>
      </c>
      <c r="AY117" s="254" t="s">
        <v>114</v>
      </c>
    </row>
    <row r="118" s="12" customFormat="1" ht="22.8" customHeight="1">
      <c r="A118" s="12"/>
      <c r="B118" s="189"/>
      <c r="C118" s="190"/>
      <c r="D118" s="191" t="s">
        <v>71</v>
      </c>
      <c r="E118" s="203" t="s">
        <v>134</v>
      </c>
      <c r="F118" s="203" t="s">
        <v>199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SUM(P119:P129)</f>
        <v>0</v>
      </c>
      <c r="Q118" s="197"/>
      <c r="R118" s="198">
        <f>SUM(R119:R129)</f>
        <v>0</v>
      </c>
      <c r="S118" s="197"/>
      <c r="T118" s="199">
        <f>SUM(T119:T129)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80</v>
      </c>
      <c r="AT118" s="201" t="s">
        <v>71</v>
      </c>
      <c r="AU118" s="201" t="s">
        <v>80</v>
      </c>
      <c r="AY118" s="200" t="s">
        <v>114</v>
      </c>
      <c r="BK118" s="202">
        <f>SUM(BK119:BK129)</f>
        <v>0</v>
      </c>
    </row>
    <row r="119" s="2" customFormat="1" ht="16.5" customHeight="1">
      <c r="A119" s="39"/>
      <c r="B119" s="40"/>
      <c r="C119" s="205" t="s">
        <v>151</v>
      </c>
      <c r="D119" s="205" t="s">
        <v>117</v>
      </c>
      <c r="E119" s="206" t="s">
        <v>200</v>
      </c>
      <c r="F119" s="207" t="s">
        <v>201</v>
      </c>
      <c r="G119" s="208" t="s">
        <v>202</v>
      </c>
      <c r="H119" s="209">
        <v>280.32799999999997</v>
      </c>
      <c r="I119" s="210"/>
      <c r="J119" s="211">
        <f>ROUND(I119*H119,2)</f>
        <v>0</v>
      </c>
      <c r="K119" s="207" t="s">
        <v>121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128</v>
      </c>
      <c r="AT119" s="216" t="s">
        <v>117</v>
      </c>
      <c r="AU119" s="216" t="s">
        <v>82</v>
      </c>
      <c r="AY119" s="18" t="s">
        <v>114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128</v>
      </c>
      <c r="BM119" s="216" t="s">
        <v>203</v>
      </c>
    </row>
    <row r="120" s="2" customFormat="1">
      <c r="A120" s="39"/>
      <c r="B120" s="40"/>
      <c r="C120" s="41"/>
      <c r="D120" s="218" t="s">
        <v>124</v>
      </c>
      <c r="E120" s="41"/>
      <c r="F120" s="219" t="s">
        <v>204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124</v>
      </c>
      <c r="AU120" s="18" t="s">
        <v>82</v>
      </c>
    </row>
    <row r="121" s="13" customFormat="1">
      <c r="A121" s="13"/>
      <c r="B121" s="223"/>
      <c r="C121" s="224"/>
      <c r="D121" s="218" t="s">
        <v>125</v>
      </c>
      <c r="E121" s="225" t="s">
        <v>19</v>
      </c>
      <c r="F121" s="226" t="s">
        <v>205</v>
      </c>
      <c r="G121" s="224"/>
      <c r="H121" s="225" t="s">
        <v>19</v>
      </c>
      <c r="I121" s="227"/>
      <c r="J121" s="224"/>
      <c r="K121" s="224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125</v>
      </c>
      <c r="AU121" s="232" t="s">
        <v>82</v>
      </c>
      <c r="AV121" s="13" t="s">
        <v>80</v>
      </c>
      <c r="AW121" s="13" t="s">
        <v>33</v>
      </c>
      <c r="AX121" s="13" t="s">
        <v>72</v>
      </c>
      <c r="AY121" s="232" t="s">
        <v>114</v>
      </c>
    </row>
    <row r="122" s="13" customFormat="1">
      <c r="A122" s="13"/>
      <c r="B122" s="223"/>
      <c r="C122" s="224"/>
      <c r="D122" s="218" t="s">
        <v>125</v>
      </c>
      <c r="E122" s="225" t="s">
        <v>19</v>
      </c>
      <c r="F122" s="226" t="s">
        <v>206</v>
      </c>
      <c r="G122" s="224"/>
      <c r="H122" s="225" t="s">
        <v>19</v>
      </c>
      <c r="I122" s="227"/>
      <c r="J122" s="224"/>
      <c r="K122" s="224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125</v>
      </c>
      <c r="AU122" s="232" t="s">
        <v>82</v>
      </c>
      <c r="AV122" s="13" t="s">
        <v>80</v>
      </c>
      <c r="AW122" s="13" t="s">
        <v>33</v>
      </c>
      <c r="AX122" s="13" t="s">
        <v>72</v>
      </c>
      <c r="AY122" s="232" t="s">
        <v>114</v>
      </c>
    </row>
    <row r="123" s="13" customFormat="1">
      <c r="A123" s="13"/>
      <c r="B123" s="223"/>
      <c r="C123" s="224"/>
      <c r="D123" s="218" t="s">
        <v>125</v>
      </c>
      <c r="E123" s="225" t="s">
        <v>19</v>
      </c>
      <c r="F123" s="226" t="s">
        <v>207</v>
      </c>
      <c r="G123" s="224"/>
      <c r="H123" s="225" t="s">
        <v>19</v>
      </c>
      <c r="I123" s="227"/>
      <c r="J123" s="224"/>
      <c r="K123" s="224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125</v>
      </c>
      <c r="AU123" s="232" t="s">
        <v>82</v>
      </c>
      <c r="AV123" s="13" t="s">
        <v>80</v>
      </c>
      <c r="AW123" s="13" t="s">
        <v>33</v>
      </c>
      <c r="AX123" s="13" t="s">
        <v>72</v>
      </c>
      <c r="AY123" s="232" t="s">
        <v>114</v>
      </c>
    </row>
    <row r="124" s="14" customFormat="1">
      <c r="A124" s="14"/>
      <c r="B124" s="233"/>
      <c r="C124" s="234"/>
      <c r="D124" s="218" t="s">
        <v>125</v>
      </c>
      <c r="E124" s="235" t="s">
        <v>19</v>
      </c>
      <c r="F124" s="236" t="s">
        <v>208</v>
      </c>
      <c r="G124" s="234"/>
      <c r="H124" s="237">
        <v>143.50399999999999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125</v>
      </c>
      <c r="AU124" s="243" t="s">
        <v>82</v>
      </c>
      <c r="AV124" s="14" t="s">
        <v>82</v>
      </c>
      <c r="AW124" s="14" t="s">
        <v>33</v>
      </c>
      <c r="AX124" s="14" t="s">
        <v>72</v>
      </c>
      <c r="AY124" s="243" t="s">
        <v>114</v>
      </c>
    </row>
    <row r="125" s="13" customFormat="1">
      <c r="A125" s="13"/>
      <c r="B125" s="223"/>
      <c r="C125" s="224"/>
      <c r="D125" s="218" t="s">
        <v>125</v>
      </c>
      <c r="E125" s="225" t="s">
        <v>19</v>
      </c>
      <c r="F125" s="226" t="s">
        <v>209</v>
      </c>
      <c r="G125" s="224"/>
      <c r="H125" s="225" t="s">
        <v>19</v>
      </c>
      <c r="I125" s="227"/>
      <c r="J125" s="224"/>
      <c r="K125" s="224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125</v>
      </c>
      <c r="AU125" s="232" t="s">
        <v>82</v>
      </c>
      <c r="AV125" s="13" t="s">
        <v>80</v>
      </c>
      <c r="AW125" s="13" t="s">
        <v>33</v>
      </c>
      <c r="AX125" s="13" t="s">
        <v>72</v>
      </c>
      <c r="AY125" s="232" t="s">
        <v>114</v>
      </c>
    </row>
    <row r="126" s="14" customFormat="1">
      <c r="A126" s="14"/>
      <c r="B126" s="233"/>
      <c r="C126" s="234"/>
      <c r="D126" s="218" t="s">
        <v>125</v>
      </c>
      <c r="E126" s="235" t="s">
        <v>19</v>
      </c>
      <c r="F126" s="236" t="s">
        <v>210</v>
      </c>
      <c r="G126" s="234"/>
      <c r="H126" s="237">
        <v>10.6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125</v>
      </c>
      <c r="AU126" s="243" t="s">
        <v>82</v>
      </c>
      <c r="AV126" s="14" t="s">
        <v>82</v>
      </c>
      <c r="AW126" s="14" t="s">
        <v>33</v>
      </c>
      <c r="AX126" s="14" t="s">
        <v>72</v>
      </c>
      <c r="AY126" s="243" t="s">
        <v>114</v>
      </c>
    </row>
    <row r="127" s="13" customFormat="1">
      <c r="A127" s="13"/>
      <c r="B127" s="223"/>
      <c r="C127" s="224"/>
      <c r="D127" s="218" t="s">
        <v>125</v>
      </c>
      <c r="E127" s="225" t="s">
        <v>19</v>
      </c>
      <c r="F127" s="226" t="s">
        <v>211</v>
      </c>
      <c r="G127" s="224"/>
      <c r="H127" s="225" t="s">
        <v>19</v>
      </c>
      <c r="I127" s="227"/>
      <c r="J127" s="224"/>
      <c r="K127" s="224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125</v>
      </c>
      <c r="AU127" s="232" t="s">
        <v>82</v>
      </c>
      <c r="AV127" s="13" t="s">
        <v>80</v>
      </c>
      <c r="AW127" s="13" t="s">
        <v>33</v>
      </c>
      <c r="AX127" s="13" t="s">
        <v>72</v>
      </c>
      <c r="AY127" s="232" t="s">
        <v>114</v>
      </c>
    </row>
    <row r="128" s="14" customFormat="1">
      <c r="A128" s="14"/>
      <c r="B128" s="233"/>
      <c r="C128" s="234"/>
      <c r="D128" s="218" t="s">
        <v>125</v>
      </c>
      <c r="E128" s="235" t="s">
        <v>19</v>
      </c>
      <c r="F128" s="236" t="s">
        <v>212</v>
      </c>
      <c r="G128" s="234"/>
      <c r="H128" s="237">
        <v>126.224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125</v>
      </c>
      <c r="AU128" s="243" t="s">
        <v>82</v>
      </c>
      <c r="AV128" s="14" t="s">
        <v>82</v>
      </c>
      <c r="AW128" s="14" t="s">
        <v>33</v>
      </c>
      <c r="AX128" s="14" t="s">
        <v>72</v>
      </c>
      <c r="AY128" s="243" t="s">
        <v>114</v>
      </c>
    </row>
    <row r="129" s="15" customFormat="1">
      <c r="A129" s="15"/>
      <c r="B129" s="244"/>
      <c r="C129" s="245"/>
      <c r="D129" s="218" t="s">
        <v>125</v>
      </c>
      <c r="E129" s="246" t="s">
        <v>19</v>
      </c>
      <c r="F129" s="247" t="s">
        <v>127</v>
      </c>
      <c r="G129" s="245"/>
      <c r="H129" s="248">
        <v>280.32799999999997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4" t="s">
        <v>125</v>
      </c>
      <c r="AU129" s="254" t="s">
        <v>82</v>
      </c>
      <c r="AV129" s="15" t="s">
        <v>128</v>
      </c>
      <c r="AW129" s="15" t="s">
        <v>33</v>
      </c>
      <c r="AX129" s="15" t="s">
        <v>80</v>
      </c>
      <c r="AY129" s="254" t="s">
        <v>114</v>
      </c>
    </row>
    <row r="130" s="12" customFormat="1" ht="22.8" customHeight="1">
      <c r="A130" s="12"/>
      <c r="B130" s="189"/>
      <c r="C130" s="190"/>
      <c r="D130" s="191" t="s">
        <v>71</v>
      </c>
      <c r="E130" s="203" t="s">
        <v>151</v>
      </c>
      <c r="F130" s="203" t="s">
        <v>213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SUM(P131:P292)</f>
        <v>0</v>
      </c>
      <c r="Q130" s="197"/>
      <c r="R130" s="198">
        <f>SUM(R131:R292)</f>
        <v>78.112862929999991</v>
      </c>
      <c r="S130" s="197"/>
      <c r="T130" s="199">
        <f>SUM(T131:T292)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80</v>
      </c>
      <c r="AT130" s="201" t="s">
        <v>71</v>
      </c>
      <c r="AU130" s="201" t="s">
        <v>80</v>
      </c>
      <c r="AY130" s="200" t="s">
        <v>114</v>
      </c>
      <c r="BK130" s="202">
        <f>SUM(BK131:BK292)</f>
        <v>0</v>
      </c>
    </row>
    <row r="131" s="2" customFormat="1">
      <c r="A131" s="39"/>
      <c r="B131" s="40"/>
      <c r="C131" s="205" t="s">
        <v>214</v>
      </c>
      <c r="D131" s="205" t="s">
        <v>117</v>
      </c>
      <c r="E131" s="206" t="s">
        <v>215</v>
      </c>
      <c r="F131" s="207" t="s">
        <v>216</v>
      </c>
      <c r="G131" s="208" t="s">
        <v>174</v>
      </c>
      <c r="H131" s="209">
        <v>225.83600000000001</v>
      </c>
      <c r="I131" s="210"/>
      <c r="J131" s="211">
        <f>ROUND(I131*H131,2)</f>
        <v>0</v>
      </c>
      <c r="K131" s="207" t="s">
        <v>121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0.0092899999999999996</v>
      </c>
      <c r="R131" s="214">
        <f>Q131*H131</f>
        <v>2.0980164399999999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128</v>
      </c>
      <c r="AT131" s="216" t="s">
        <v>117</v>
      </c>
      <c r="AU131" s="216" t="s">
        <v>82</v>
      </c>
      <c r="AY131" s="18" t="s">
        <v>114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128</v>
      </c>
      <c r="BM131" s="216" t="s">
        <v>217</v>
      </c>
    </row>
    <row r="132" s="2" customFormat="1">
      <c r="A132" s="39"/>
      <c r="B132" s="40"/>
      <c r="C132" s="41"/>
      <c r="D132" s="218" t="s">
        <v>124</v>
      </c>
      <c r="E132" s="41"/>
      <c r="F132" s="219" t="s">
        <v>218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124</v>
      </c>
      <c r="AU132" s="18" t="s">
        <v>82</v>
      </c>
    </row>
    <row r="133" s="13" customFormat="1">
      <c r="A133" s="13"/>
      <c r="B133" s="223"/>
      <c r="C133" s="224"/>
      <c r="D133" s="218" t="s">
        <v>125</v>
      </c>
      <c r="E133" s="225" t="s">
        <v>19</v>
      </c>
      <c r="F133" s="226" t="s">
        <v>219</v>
      </c>
      <c r="G133" s="224"/>
      <c r="H133" s="225" t="s">
        <v>19</v>
      </c>
      <c r="I133" s="227"/>
      <c r="J133" s="224"/>
      <c r="K133" s="224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125</v>
      </c>
      <c r="AU133" s="232" t="s">
        <v>82</v>
      </c>
      <c r="AV133" s="13" t="s">
        <v>80</v>
      </c>
      <c r="AW133" s="13" t="s">
        <v>33</v>
      </c>
      <c r="AX133" s="13" t="s">
        <v>72</v>
      </c>
      <c r="AY133" s="232" t="s">
        <v>114</v>
      </c>
    </row>
    <row r="134" s="13" customFormat="1">
      <c r="A134" s="13"/>
      <c r="B134" s="223"/>
      <c r="C134" s="224"/>
      <c r="D134" s="218" t="s">
        <v>125</v>
      </c>
      <c r="E134" s="225" t="s">
        <v>19</v>
      </c>
      <c r="F134" s="226" t="s">
        <v>220</v>
      </c>
      <c r="G134" s="224"/>
      <c r="H134" s="225" t="s">
        <v>19</v>
      </c>
      <c r="I134" s="227"/>
      <c r="J134" s="224"/>
      <c r="K134" s="224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125</v>
      </c>
      <c r="AU134" s="232" t="s">
        <v>82</v>
      </c>
      <c r="AV134" s="13" t="s">
        <v>80</v>
      </c>
      <c r="AW134" s="13" t="s">
        <v>33</v>
      </c>
      <c r="AX134" s="13" t="s">
        <v>72</v>
      </c>
      <c r="AY134" s="232" t="s">
        <v>114</v>
      </c>
    </row>
    <row r="135" s="14" customFormat="1">
      <c r="A135" s="14"/>
      <c r="B135" s="233"/>
      <c r="C135" s="234"/>
      <c r="D135" s="218" t="s">
        <v>125</v>
      </c>
      <c r="E135" s="235" t="s">
        <v>19</v>
      </c>
      <c r="F135" s="236" t="s">
        <v>221</v>
      </c>
      <c r="G135" s="234"/>
      <c r="H135" s="237">
        <v>225.83600000000001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125</v>
      </c>
      <c r="AU135" s="243" t="s">
        <v>82</v>
      </c>
      <c r="AV135" s="14" t="s">
        <v>82</v>
      </c>
      <c r="AW135" s="14" t="s">
        <v>33</v>
      </c>
      <c r="AX135" s="14" t="s">
        <v>72</v>
      </c>
      <c r="AY135" s="243" t="s">
        <v>114</v>
      </c>
    </row>
    <row r="136" s="15" customFormat="1">
      <c r="A136" s="15"/>
      <c r="B136" s="244"/>
      <c r="C136" s="245"/>
      <c r="D136" s="218" t="s">
        <v>125</v>
      </c>
      <c r="E136" s="246" t="s">
        <v>19</v>
      </c>
      <c r="F136" s="247" t="s">
        <v>127</v>
      </c>
      <c r="G136" s="245"/>
      <c r="H136" s="248">
        <v>225.83600000000001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4" t="s">
        <v>125</v>
      </c>
      <c r="AU136" s="254" t="s">
        <v>82</v>
      </c>
      <c r="AV136" s="15" t="s">
        <v>128</v>
      </c>
      <c r="AW136" s="15" t="s">
        <v>33</v>
      </c>
      <c r="AX136" s="15" t="s">
        <v>80</v>
      </c>
      <c r="AY136" s="254" t="s">
        <v>114</v>
      </c>
    </row>
    <row r="137" s="2" customFormat="1" ht="16.5" customHeight="1">
      <c r="A137" s="39"/>
      <c r="B137" s="40"/>
      <c r="C137" s="259" t="s">
        <v>187</v>
      </c>
      <c r="D137" s="259" t="s">
        <v>183</v>
      </c>
      <c r="E137" s="260" t="s">
        <v>222</v>
      </c>
      <c r="F137" s="261" t="s">
        <v>223</v>
      </c>
      <c r="G137" s="262" t="s">
        <v>174</v>
      </c>
      <c r="H137" s="263">
        <v>237.12799999999999</v>
      </c>
      <c r="I137" s="264"/>
      <c r="J137" s="265">
        <f>ROUND(I137*H137,2)</f>
        <v>0</v>
      </c>
      <c r="K137" s="261" t="s">
        <v>121</v>
      </c>
      <c r="L137" s="266"/>
      <c r="M137" s="267" t="s">
        <v>19</v>
      </c>
      <c r="N137" s="268" t="s">
        <v>43</v>
      </c>
      <c r="O137" s="85"/>
      <c r="P137" s="214">
        <f>O137*H137</f>
        <v>0</v>
      </c>
      <c r="Q137" s="214">
        <v>0.0060000000000000001</v>
      </c>
      <c r="R137" s="214">
        <f>Q137*H137</f>
        <v>1.422768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187</v>
      </c>
      <c r="AT137" s="216" t="s">
        <v>183</v>
      </c>
      <c r="AU137" s="216" t="s">
        <v>82</v>
      </c>
      <c r="AY137" s="18" t="s">
        <v>114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128</v>
      </c>
      <c r="BM137" s="216" t="s">
        <v>224</v>
      </c>
    </row>
    <row r="138" s="2" customFormat="1">
      <c r="A138" s="39"/>
      <c r="B138" s="40"/>
      <c r="C138" s="41"/>
      <c r="D138" s="218" t="s">
        <v>124</v>
      </c>
      <c r="E138" s="41"/>
      <c r="F138" s="219" t="s">
        <v>223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124</v>
      </c>
      <c r="AU138" s="18" t="s">
        <v>82</v>
      </c>
    </row>
    <row r="139" s="14" customFormat="1">
      <c r="A139" s="14"/>
      <c r="B139" s="233"/>
      <c r="C139" s="234"/>
      <c r="D139" s="218" t="s">
        <v>125</v>
      </c>
      <c r="E139" s="235" t="s">
        <v>19</v>
      </c>
      <c r="F139" s="236" t="s">
        <v>225</v>
      </c>
      <c r="G139" s="234"/>
      <c r="H139" s="237">
        <v>237.12799999999999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125</v>
      </c>
      <c r="AU139" s="243" t="s">
        <v>82</v>
      </c>
      <c r="AV139" s="14" t="s">
        <v>82</v>
      </c>
      <c r="AW139" s="14" t="s">
        <v>33</v>
      </c>
      <c r="AX139" s="14" t="s">
        <v>72</v>
      </c>
      <c r="AY139" s="243" t="s">
        <v>114</v>
      </c>
    </row>
    <row r="140" s="15" customFormat="1">
      <c r="A140" s="15"/>
      <c r="B140" s="244"/>
      <c r="C140" s="245"/>
      <c r="D140" s="218" t="s">
        <v>125</v>
      </c>
      <c r="E140" s="246" t="s">
        <v>19</v>
      </c>
      <c r="F140" s="247" t="s">
        <v>127</v>
      </c>
      <c r="G140" s="245"/>
      <c r="H140" s="248">
        <v>237.12799999999999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4" t="s">
        <v>125</v>
      </c>
      <c r="AU140" s="254" t="s">
        <v>82</v>
      </c>
      <c r="AV140" s="15" t="s">
        <v>128</v>
      </c>
      <c r="AW140" s="15" t="s">
        <v>33</v>
      </c>
      <c r="AX140" s="15" t="s">
        <v>80</v>
      </c>
      <c r="AY140" s="254" t="s">
        <v>114</v>
      </c>
    </row>
    <row r="141" s="2" customFormat="1" ht="16.5" customHeight="1">
      <c r="A141" s="39"/>
      <c r="B141" s="40"/>
      <c r="C141" s="205" t="s">
        <v>226</v>
      </c>
      <c r="D141" s="205" t="s">
        <v>117</v>
      </c>
      <c r="E141" s="206" t="s">
        <v>227</v>
      </c>
      <c r="F141" s="207" t="s">
        <v>228</v>
      </c>
      <c r="G141" s="208" t="s">
        <v>174</v>
      </c>
      <c r="H141" s="209">
        <v>217.178</v>
      </c>
      <c r="I141" s="210"/>
      <c r="J141" s="211">
        <f>ROUND(I141*H141,2)</f>
        <v>0</v>
      </c>
      <c r="K141" s="207" t="s">
        <v>121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0.00348</v>
      </c>
      <c r="R141" s="214">
        <f>Q141*H141</f>
        <v>0.75577943999999997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128</v>
      </c>
      <c r="AT141" s="216" t="s">
        <v>117</v>
      </c>
      <c r="AU141" s="216" t="s">
        <v>82</v>
      </c>
      <c r="AY141" s="18" t="s">
        <v>114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128</v>
      </c>
      <c r="BM141" s="216" t="s">
        <v>229</v>
      </c>
    </row>
    <row r="142" s="2" customFormat="1">
      <c r="A142" s="39"/>
      <c r="B142" s="40"/>
      <c r="C142" s="41"/>
      <c r="D142" s="218" t="s">
        <v>124</v>
      </c>
      <c r="E142" s="41"/>
      <c r="F142" s="219" t="s">
        <v>230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124</v>
      </c>
      <c r="AU142" s="18" t="s">
        <v>82</v>
      </c>
    </row>
    <row r="143" s="13" customFormat="1">
      <c r="A143" s="13"/>
      <c r="B143" s="223"/>
      <c r="C143" s="224"/>
      <c r="D143" s="218" t="s">
        <v>125</v>
      </c>
      <c r="E143" s="225" t="s">
        <v>19</v>
      </c>
      <c r="F143" s="226" t="s">
        <v>219</v>
      </c>
      <c r="G143" s="224"/>
      <c r="H143" s="225" t="s">
        <v>19</v>
      </c>
      <c r="I143" s="227"/>
      <c r="J143" s="224"/>
      <c r="K143" s="224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125</v>
      </c>
      <c r="AU143" s="232" t="s">
        <v>82</v>
      </c>
      <c r="AV143" s="13" t="s">
        <v>80</v>
      </c>
      <c r="AW143" s="13" t="s">
        <v>33</v>
      </c>
      <c r="AX143" s="13" t="s">
        <v>72</v>
      </c>
      <c r="AY143" s="232" t="s">
        <v>114</v>
      </c>
    </row>
    <row r="144" s="13" customFormat="1">
      <c r="A144" s="13"/>
      <c r="B144" s="223"/>
      <c r="C144" s="224"/>
      <c r="D144" s="218" t="s">
        <v>125</v>
      </c>
      <c r="E144" s="225" t="s">
        <v>19</v>
      </c>
      <c r="F144" s="226" t="s">
        <v>220</v>
      </c>
      <c r="G144" s="224"/>
      <c r="H144" s="225" t="s">
        <v>19</v>
      </c>
      <c r="I144" s="227"/>
      <c r="J144" s="224"/>
      <c r="K144" s="224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125</v>
      </c>
      <c r="AU144" s="232" t="s">
        <v>82</v>
      </c>
      <c r="AV144" s="13" t="s">
        <v>80</v>
      </c>
      <c r="AW144" s="13" t="s">
        <v>33</v>
      </c>
      <c r="AX144" s="13" t="s">
        <v>72</v>
      </c>
      <c r="AY144" s="232" t="s">
        <v>114</v>
      </c>
    </row>
    <row r="145" s="14" customFormat="1">
      <c r="A145" s="14"/>
      <c r="B145" s="233"/>
      <c r="C145" s="234"/>
      <c r="D145" s="218" t="s">
        <v>125</v>
      </c>
      <c r="E145" s="235" t="s">
        <v>19</v>
      </c>
      <c r="F145" s="236" t="s">
        <v>231</v>
      </c>
      <c r="G145" s="234"/>
      <c r="H145" s="237">
        <v>217.178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125</v>
      </c>
      <c r="AU145" s="243" t="s">
        <v>82</v>
      </c>
      <c r="AV145" s="14" t="s">
        <v>82</v>
      </c>
      <c r="AW145" s="14" t="s">
        <v>33</v>
      </c>
      <c r="AX145" s="14" t="s">
        <v>72</v>
      </c>
      <c r="AY145" s="243" t="s">
        <v>114</v>
      </c>
    </row>
    <row r="146" s="15" customFormat="1">
      <c r="A146" s="15"/>
      <c r="B146" s="244"/>
      <c r="C146" s="245"/>
      <c r="D146" s="218" t="s">
        <v>125</v>
      </c>
      <c r="E146" s="246" t="s">
        <v>19</v>
      </c>
      <c r="F146" s="247" t="s">
        <v>127</v>
      </c>
      <c r="G146" s="245"/>
      <c r="H146" s="248">
        <v>217.178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4" t="s">
        <v>125</v>
      </c>
      <c r="AU146" s="254" t="s">
        <v>82</v>
      </c>
      <c r="AV146" s="15" t="s">
        <v>128</v>
      </c>
      <c r="AW146" s="15" t="s">
        <v>33</v>
      </c>
      <c r="AX146" s="15" t="s">
        <v>80</v>
      </c>
      <c r="AY146" s="254" t="s">
        <v>114</v>
      </c>
    </row>
    <row r="147" s="2" customFormat="1" ht="16.5" customHeight="1">
      <c r="A147" s="39"/>
      <c r="B147" s="40"/>
      <c r="C147" s="205" t="s">
        <v>232</v>
      </c>
      <c r="D147" s="205" t="s">
        <v>117</v>
      </c>
      <c r="E147" s="206" t="s">
        <v>233</v>
      </c>
      <c r="F147" s="207" t="s">
        <v>234</v>
      </c>
      <c r="G147" s="208" t="s">
        <v>174</v>
      </c>
      <c r="H147" s="209">
        <v>28.352</v>
      </c>
      <c r="I147" s="210"/>
      <c r="J147" s="211">
        <f>ROUND(I147*H147,2)</f>
        <v>0</v>
      </c>
      <c r="K147" s="207" t="s">
        <v>121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0.0043800000000000002</v>
      </c>
      <c r="R147" s="214">
        <f>Q147*H147</f>
        <v>0.12418176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128</v>
      </c>
      <c r="AT147" s="216" t="s">
        <v>117</v>
      </c>
      <c r="AU147" s="216" t="s">
        <v>82</v>
      </c>
      <c r="AY147" s="18" t="s">
        <v>114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128</v>
      </c>
      <c r="BM147" s="216" t="s">
        <v>235</v>
      </c>
    </row>
    <row r="148" s="2" customFormat="1">
      <c r="A148" s="39"/>
      <c r="B148" s="40"/>
      <c r="C148" s="41"/>
      <c r="D148" s="218" t="s">
        <v>124</v>
      </c>
      <c r="E148" s="41"/>
      <c r="F148" s="219" t="s">
        <v>236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124</v>
      </c>
      <c r="AU148" s="18" t="s">
        <v>82</v>
      </c>
    </row>
    <row r="149" s="13" customFormat="1">
      <c r="A149" s="13"/>
      <c r="B149" s="223"/>
      <c r="C149" s="224"/>
      <c r="D149" s="218" t="s">
        <v>125</v>
      </c>
      <c r="E149" s="225" t="s">
        <v>19</v>
      </c>
      <c r="F149" s="226" t="s">
        <v>219</v>
      </c>
      <c r="G149" s="224"/>
      <c r="H149" s="225" t="s">
        <v>19</v>
      </c>
      <c r="I149" s="227"/>
      <c r="J149" s="224"/>
      <c r="K149" s="224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125</v>
      </c>
      <c r="AU149" s="232" t="s">
        <v>82</v>
      </c>
      <c r="AV149" s="13" t="s">
        <v>80</v>
      </c>
      <c r="AW149" s="13" t="s">
        <v>33</v>
      </c>
      <c r="AX149" s="13" t="s">
        <v>72</v>
      </c>
      <c r="AY149" s="232" t="s">
        <v>114</v>
      </c>
    </row>
    <row r="150" s="13" customFormat="1">
      <c r="A150" s="13"/>
      <c r="B150" s="223"/>
      <c r="C150" s="224"/>
      <c r="D150" s="218" t="s">
        <v>125</v>
      </c>
      <c r="E150" s="225" t="s">
        <v>19</v>
      </c>
      <c r="F150" s="226" t="s">
        <v>237</v>
      </c>
      <c r="G150" s="224"/>
      <c r="H150" s="225" t="s">
        <v>19</v>
      </c>
      <c r="I150" s="227"/>
      <c r="J150" s="224"/>
      <c r="K150" s="224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125</v>
      </c>
      <c r="AU150" s="232" t="s">
        <v>82</v>
      </c>
      <c r="AV150" s="13" t="s">
        <v>80</v>
      </c>
      <c r="AW150" s="13" t="s">
        <v>33</v>
      </c>
      <c r="AX150" s="13" t="s">
        <v>72</v>
      </c>
      <c r="AY150" s="232" t="s">
        <v>114</v>
      </c>
    </row>
    <row r="151" s="13" customFormat="1">
      <c r="A151" s="13"/>
      <c r="B151" s="223"/>
      <c r="C151" s="224"/>
      <c r="D151" s="218" t="s">
        <v>125</v>
      </c>
      <c r="E151" s="225" t="s">
        <v>19</v>
      </c>
      <c r="F151" s="226" t="s">
        <v>207</v>
      </c>
      <c r="G151" s="224"/>
      <c r="H151" s="225" t="s">
        <v>19</v>
      </c>
      <c r="I151" s="227"/>
      <c r="J151" s="224"/>
      <c r="K151" s="224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125</v>
      </c>
      <c r="AU151" s="232" t="s">
        <v>82</v>
      </c>
      <c r="AV151" s="13" t="s">
        <v>80</v>
      </c>
      <c r="AW151" s="13" t="s">
        <v>33</v>
      </c>
      <c r="AX151" s="13" t="s">
        <v>72</v>
      </c>
      <c r="AY151" s="232" t="s">
        <v>114</v>
      </c>
    </row>
    <row r="152" s="14" customFormat="1">
      <c r="A152" s="14"/>
      <c r="B152" s="233"/>
      <c r="C152" s="234"/>
      <c r="D152" s="218" t="s">
        <v>125</v>
      </c>
      <c r="E152" s="235" t="s">
        <v>19</v>
      </c>
      <c r="F152" s="236" t="s">
        <v>238</v>
      </c>
      <c r="G152" s="234"/>
      <c r="H152" s="237">
        <v>14.43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125</v>
      </c>
      <c r="AU152" s="243" t="s">
        <v>82</v>
      </c>
      <c r="AV152" s="14" t="s">
        <v>82</v>
      </c>
      <c r="AW152" s="14" t="s">
        <v>33</v>
      </c>
      <c r="AX152" s="14" t="s">
        <v>72</v>
      </c>
      <c r="AY152" s="243" t="s">
        <v>114</v>
      </c>
    </row>
    <row r="153" s="13" customFormat="1">
      <c r="A153" s="13"/>
      <c r="B153" s="223"/>
      <c r="C153" s="224"/>
      <c r="D153" s="218" t="s">
        <v>125</v>
      </c>
      <c r="E153" s="225" t="s">
        <v>19</v>
      </c>
      <c r="F153" s="226" t="s">
        <v>209</v>
      </c>
      <c r="G153" s="224"/>
      <c r="H153" s="225" t="s">
        <v>19</v>
      </c>
      <c r="I153" s="227"/>
      <c r="J153" s="224"/>
      <c r="K153" s="224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125</v>
      </c>
      <c r="AU153" s="232" t="s">
        <v>82</v>
      </c>
      <c r="AV153" s="13" t="s">
        <v>80</v>
      </c>
      <c r="AW153" s="13" t="s">
        <v>33</v>
      </c>
      <c r="AX153" s="13" t="s">
        <v>72</v>
      </c>
      <c r="AY153" s="232" t="s">
        <v>114</v>
      </c>
    </row>
    <row r="154" s="14" customFormat="1">
      <c r="A154" s="14"/>
      <c r="B154" s="233"/>
      <c r="C154" s="234"/>
      <c r="D154" s="218" t="s">
        <v>125</v>
      </c>
      <c r="E154" s="235" t="s">
        <v>19</v>
      </c>
      <c r="F154" s="236" t="s">
        <v>239</v>
      </c>
      <c r="G154" s="234"/>
      <c r="H154" s="237">
        <v>1.22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3" t="s">
        <v>125</v>
      </c>
      <c r="AU154" s="243" t="s">
        <v>82</v>
      </c>
      <c r="AV154" s="14" t="s">
        <v>82</v>
      </c>
      <c r="AW154" s="14" t="s">
        <v>33</v>
      </c>
      <c r="AX154" s="14" t="s">
        <v>72</v>
      </c>
      <c r="AY154" s="243" t="s">
        <v>114</v>
      </c>
    </row>
    <row r="155" s="13" customFormat="1">
      <c r="A155" s="13"/>
      <c r="B155" s="223"/>
      <c r="C155" s="224"/>
      <c r="D155" s="218" t="s">
        <v>125</v>
      </c>
      <c r="E155" s="225" t="s">
        <v>19</v>
      </c>
      <c r="F155" s="226" t="s">
        <v>211</v>
      </c>
      <c r="G155" s="224"/>
      <c r="H155" s="225" t="s">
        <v>19</v>
      </c>
      <c r="I155" s="227"/>
      <c r="J155" s="224"/>
      <c r="K155" s="224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125</v>
      </c>
      <c r="AU155" s="232" t="s">
        <v>82</v>
      </c>
      <c r="AV155" s="13" t="s">
        <v>80</v>
      </c>
      <c r="AW155" s="13" t="s">
        <v>33</v>
      </c>
      <c r="AX155" s="13" t="s">
        <v>72</v>
      </c>
      <c r="AY155" s="232" t="s">
        <v>114</v>
      </c>
    </row>
    <row r="156" s="14" customFormat="1">
      <c r="A156" s="14"/>
      <c r="B156" s="233"/>
      <c r="C156" s="234"/>
      <c r="D156" s="218" t="s">
        <v>125</v>
      </c>
      <c r="E156" s="235" t="s">
        <v>19</v>
      </c>
      <c r="F156" s="236" t="s">
        <v>240</v>
      </c>
      <c r="G156" s="234"/>
      <c r="H156" s="237">
        <v>12.702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125</v>
      </c>
      <c r="AU156" s="243" t="s">
        <v>82</v>
      </c>
      <c r="AV156" s="14" t="s">
        <v>82</v>
      </c>
      <c r="AW156" s="14" t="s">
        <v>33</v>
      </c>
      <c r="AX156" s="14" t="s">
        <v>72</v>
      </c>
      <c r="AY156" s="243" t="s">
        <v>114</v>
      </c>
    </row>
    <row r="157" s="15" customFormat="1">
      <c r="A157" s="15"/>
      <c r="B157" s="244"/>
      <c r="C157" s="245"/>
      <c r="D157" s="218" t="s">
        <v>125</v>
      </c>
      <c r="E157" s="246" t="s">
        <v>19</v>
      </c>
      <c r="F157" s="247" t="s">
        <v>127</v>
      </c>
      <c r="G157" s="245"/>
      <c r="H157" s="248">
        <v>28.352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4" t="s">
        <v>125</v>
      </c>
      <c r="AU157" s="254" t="s">
        <v>82</v>
      </c>
      <c r="AV157" s="15" t="s">
        <v>128</v>
      </c>
      <c r="AW157" s="15" t="s">
        <v>33</v>
      </c>
      <c r="AX157" s="15" t="s">
        <v>80</v>
      </c>
      <c r="AY157" s="254" t="s">
        <v>114</v>
      </c>
    </row>
    <row r="158" s="2" customFormat="1">
      <c r="A158" s="39"/>
      <c r="B158" s="40"/>
      <c r="C158" s="205" t="s">
        <v>241</v>
      </c>
      <c r="D158" s="205" t="s">
        <v>117</v>
      </c>
      <c r="E158" s="206" t="s">
        <v>242</v>
      </c>
      <c r="F158" s="207" t="s">
        <v>243</v>
      </c>
      <c r="G158" s="208" t="s">
        <v>174</v>
      </c>
      <c r="H158" s="209">
        <v>58.399999999999999</v>
      </c>
      <c r="I158" s="210"/>
      <c r="J158" s="211">
        <f>ROUND(I158*H158,2)</f>
        <v>0</v>
      </c>
      <c r="K158" s="207" t="s">
        <v>121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0.0092700000000000005</v>
      </c>
      <c r="R158" s="214">
        <f>Q158*H158</f>
        <v>0.54136799999999996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128</v>
      </c>
      <c r="AT158" s="216" t="s">
        <v>117</v>
      </c>
      <c r="AU158" s="216" t="s">
        <v>82</v>
      </c>
      <c r="AY158" s="18" t="s">
        <v>114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128</v>
      </c>
      <c r="BM158" s="216" t="s">
        <v>244</v>
      </c>
    </row>
    <row r="159" s="2" customFormat="1">
      <c r="A159" s="39"/>
      <c r="B159" s="40"/>
      <c r="C159" s="41"/>
      <c r="D159" s="218" t="s">
        <v>124</v>
      </c>
      <c r="E159" s="41"/>
      <c r="F159" s="219" t="s">
        <v>245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124</v>
      </c>
      <c r="AU159" s="18" t="s">
        <v>82</v>
      </c>
    </row>
    <row r="160" s="13" customFormat="1">
      <c r="A160" s="13"/>
      <c r="B160" s="223"/>
      <c r="C160" s="224"/>
      <c r="D160" s="218" t="s">
        <v>125</v>
      </c>
      <c r="E160" s="225" t="s">
        <v>19</v>
      </c>
      <c r="F160" s="226" t="s">
        <v>219</v>
      </c>
      <c r="G160" s="224"/>
      <c r="H160" s="225" t="s">
        <v>19</v>
      </c>
      <c r="I160" s="227"/>
      <c r="J160" s="224"/>
      <c r="K160" s="224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125</v>
      </c>
      <c r="AU160" s="232" t="s">
        <v>82</v>
      </c>
      <c r="AV160" s="13" t="s">
        <v>80</v>
      </c>
      <c r="AW160" s="13" t="s">
        <v>33</v>
      </c>
      <c r="AX160" s="13" t="s">
        <v>72</v>
      </c>
      <c r="AY160" s="232" t="s">
        <v>114</v>
      </c>
    </row>
    <row r="161" s="13" customFormat="1">
      <c r="A161" s="13"/>
      <c r="B161" s="223"/>
      <c r="C161" s="224"/>
      <c r="D161" s="218" t="s">
        <v>125</v>
      </c>
      <c r="E161" s="225" t="s">
        <v>19</v>
      </c>
      <c r="F161" s="226" t="s">
        <v>246</v>
      </c>
      <c r="G161" s="224"/>
      <c r="H161" s="225" t="s">
        <v>19</v>
      </c>
      <c r="I161" s="227"/>
      <c r="J161" s="224"/>
      <c r="K161" s="224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125</v>
      </c>
      <c r="AU161" s="232" t="s">
        <v>82</v>
      </c>
      <c r="AV161" s="13" t="s">
        <v>80</v>
      </c>
      <c r="AW161" s="13" t="s">
        <v>33</v>
      </c>
      <c r="AX161" s="13" t="s">
        <v>72</v>
      </c>
      <c r="AY161" s="232" t="s">
        <v>114</v>
      </c>
    </row>
    <row r="162" s="14" customFormat="1">
      <c r="A162" s="14"/>
      <c r="B162" s="233"/>
      <c r="C162" s="234"/>
      <c r="D162" s="218" t="s">
        <v>125</v>
      </c>
      <c r="E162" s="235" t="s">
        <v>19</v>
      </c>
      <c r="F162" s="236" t="s">
        <v>247</v>
      </c>
      <c r="G162" s="234"/>
      <c r="H162" s="237">
        <v>53.392000000000003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125</v>
      </c>
      <c r="AU162" s="243" t="s">
        <v>82</v>
      </c>
      <c r="AV162" s="14" t="s">
        <v>82</v>
      </c>
      <c r="AW162" s="14" t="s">
        <v>33</v>
      </c>
      <c r="AX162" s="14" t="s">
        <v>72</v>
      </c>
      <c r="AY162" s="243" t="s">
        <v>114</v>
      </c>
    </row>
    <row r="163" s="14" customFormat="1">
      <c r="A163" s="14"/>
      <c r="B163" s="233"/>
      <c r="C163" s="234"/>
      <c r="D163" s="218" t="s">
        <v>125</v>
      </c>
      <c r="E163" s="235" t="s">
        <v>19</v>
      </c>
      <c r="F163" s="236" t="s">
        <v>248</v>
      </c>
      <c r="G163" s="234"/>
      <c r="H163" s="237">
        <v>5.008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125</v>
      </c>
      <c r="AU163" s="243" t="s">
        <v>82</v>
      </c>
      <c r="AV163" s="14" t="s">
        <v>82</v>
      </c>
      <c r="AW163" s="14" t="s">
        <v>33</v>
      </c>
      <c r="AX163" s="14" t="s">
        <v>72</v>
      </c>
      <c r="AY163" s="243" t="s">
        <v>114</v>
      </c>
    </row>
    <row r="164" s="15" customFormat="1">
      <c r="A164" s="15"/>
      <c r="B164" s="244"/>
      <c r="C164" s="245"/>
      <c r="D164" s="218" t="s">
        <v>125</v>
      </c>
      <c r="E164" s="246" t="s">
        <v>19</v>
      </c>
      <c r="F164" s="247" t="s">
        <v>127</v>
      </c>
      <c r="G164" s="245"/>
      <c r="H164" s="248">
        <v>58.399999999999999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4" t="s">
        <v>125</v>
      </c>
      <c r="AU164" s="254" t="s">
        <v>82</v>
      </c>
      <c r="AV164" s="15" t="s">
        <v>128</v>
      </c>
      <c r="AW164" s="15" t="s">
        <v>33</v>
      </c>
      <c r="AX164" s="15" t="s">
        <v>80</v>
      </c>
      <c r="AY164" s="254" t="s">
        <v>114</v>
      </c>
    </row>
    <row r="165" s="2" customFormat="1" ht="16.5" customHeight="1">
      <c r="A165" s="39"/>
      <c r="B165" s="40"/>
      <c r="C165" s="259" t="s">
        <v>249</v>
      </c>
      <c r="D165" s="259" t="s">
        <v>183</v>
      </c>
      <c r="E165" s="260" t="s">
        <v>222</v>
      </c>
      <c r="F165" s="261" t="s">
        <v>223</v>
      </c>
      <c r="G165" s="262" t="s">
        <v>174</v>
      </c>
      <c r="H165" s="263">
        <v>61.32</v>
      </c>
      <c r="I165" s="264"/>
      <c r="J165" s="265">
        <f>ROUND(I165*H165,2)</f>
        <v>0</v>
      </c>
      <c r="K165" s="261" t="s">
        <v>121</v>
      </c>
      <c r="L165" s="266"/>
      <c r="M165" s="267" t="s">
        <v>19</v>
      </c>
      <c r="N165" s="268" t="s">
        <v>43</v>
      </c>
      <c r="O165" s="85"/>
      <c r="P165" s="214">
        <f>O165*H165</f>
        <v>0</v>
      </c>
      <c r="Q165" s="214">
        <v>0.0060000000000000001</v>
      </c>
      <c r="R165" s="214">
        <f>Q165*H165</f>
        <v>0.36792000000000002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187</v>
      </c>
      <c r="AT165" s="216" t="s">
        <v>183</v>
      </c>
      <c r="AU165" s="216" t="s">
        <v>82</v>
      </c>
      <c r="AY165" s="18" t="s">
        <v>114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128</v>
      </c>
      <c r="BM165" s="216" t="s">
        <v>250</v>
      </c>
    </row>
    <row r="166" s="2" customFormat="1">
      <c r="A166" s="39"/>
      <c r="B166" s="40"/>
      <c r="C166" s="41"/>
      <c r="D166" s="218" t="s">
        <v>124</v>
      </c>
      <c r="E166" s="41"/>
      <c r="F166" s="219" t="s">
        <v>223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124</v>
      </c>
      <c r="AU166" s="18" t="s">
        <v>82</v>
      </c>
    </row>
    <row r="167" s="14" customFormat="1">
      <c r="A167" s="14"/>
      <c r="B167" s="233"/>
      <c r="C167" s="234"/>
      <c r="D167" s="218" t="s">
        <v>125</v>
      </c>
      <c r="E167" s="235" t="s">
        <v>19</v>
      </c>
      <c r="F167" s="236" t="s">
        <v>251</v>
      </c>
      <c r="G167" s="234"/>
      <c r="H167" s="237">
        <v>61.32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125</v>
      </c>
      <c r="AU167" s="243" t="s">
        <v>82</v>
      </c>
      <c r="AV167" s="14" t="s">
        <v>82</v>
      </c>
      <c r="AW167" s="14" t="s">
        <v>33</v>
      </c>
      <c r="AX167" s="14" t="s">
        <v>72</v>
      </c>
      <c r="AY167" s="243" t="s">
        <v>114</v>
      </c>
    </row>
    <row r="168" s="15" customFormat="1">
      <c r="A168" s="15"/>
      <c r="B168" s="244"/>
      <c r="C168" s="245"/>
      <c r="D168" s="218" t="s">
        <v>125</v>
      </c>
      <c r="E168" s="246" t="s">
        <v>19</v>
      </c>
      <c r="F168" s="247" t="s">
        <v>127</v>
      </c>
      <c r="G168" s="245"/>
      <c r="H168" s="248">
        <v>61.32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4" t="s">
        <v>125</v>
      </c>
      <c r="AU168" s="254" t="s">
        <v>82</v>
      </c>
      <c r="AV168" s="15" t="s">
        <v>128</v>
      </c>
      <c r="AW168" s="15" t="s">
        <v>33</v>
      </c>
      <c r="AX168" s="15" t="s">
        <v>80</v>
      </c>
      <c r="AY168" s="254" t="s">
        <v>114</v>
      </c>
    </row>
    <row r="169" s="2" customFormat="1">
      <c r="A169" s="39"/>
      <c r="B169" s="40"/>
      <c r="C169" s="205" t="s">
        <v>252</v>
      </c>
      <c r="D169" s="205" t="s">
        <v>117</v>
      </c>
      <c r="E169" s="206" t="s">
        <v>253</v>
      </c>
      <c r="F169" s="207" t="s">
        <v>254</v>
      </c>
      <c r="G169" s="208" t="s">
        <v>174</v>
      </c>
      <c r="H169" s="209">
        <v>28.872</v>
      </c>
      <c r="I169" s="210"/>
      <c r="J169" s="211">
        <f>ROUND(I169*H169,2)</f>
        <v>0</v>
      </c>
      <c r="K169" s="207" t="s">
        <v>121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0.0093500000000000007</v>
      </c>
      <c r="R169" s="214">
        <f>Q169*H169</f>
        <v>0.2699532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128</v>
      </c>
      <c r="AT169" s="216" t="s">
        <v>117</v>
      </c>
      <c r="AU169" s="216" t="s">
        <v>82</v>
      </c>
      <c r="AY169" s="18" t="s">
        <v>114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128</v>
      </c>
      <c r="BM169" s="216" t="s">
        <v>255</v>
      </c>
    </row>
    <row r="170" s="2" customFormat="1">
      <c r="A170" s="39"/>
      <c r="B170" s="40"/>
      <c r="C170" s="41"/>
      <c r="D170" s="218" t="s">
        <v>124</v>
      </c>
      <c r="E170" s="41"/>
      <c r="F170" s="219" t="s">
        <v>256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124</v>
      </c>
      <c r="AU170" s="18" t="s">
        <v>82</v>
      </c>
    </row>
    <row r="171" s="13" customFormat="1">
      <c r="A171" s="13"/>
      <c r="B171" s="223"/>
      <c r="C171" s="224"/>
      <c r="D171" s="218" t="s">
        <v>125</v>
      </c>
      <c r="E171" s="225" t="s">
        <v>19</v>
      </c>
      <c r="F171" s="226" t="s">
        <v>219</v>
      </c>
      <c r="G171" s="224"/>
      <c r="H171" s="225" t="s">
        <v>19</v>
      </c>
      <c r="I171" s="227"/>
      <c r="J171" s="224"/>
      <c r="K171" s="224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125</v>
      </c>
      <c r="AU171" s="232" t="s">
        <v>82</v>
      </c>
      <c r="AV171" s="13" t="s">
        <v>80</v>
      </c>
      <c r="AW171" s="13" t="s">
        <v>33</v>
      </c>
      <c r="AX171" s="13" t="s">
        <v>72</v>
      </c>
      <c r="AY171" s="232" t="s">
        <v>114</v>
      </c>
    </row>
    <row r="172" s="13" customFormat="1">
      <c r="A172" s="13"/>
      <c r="B172" s="223"/>
      <c r="C172" s="224"/>
      <c r="D172" s="218" t="s">
        <v>125</v>
      </c>
      <c r="E172" s="225" t="s">
        <v>19</v>
      </c>
      <c r="F172" s="226" t="s">
        <v>257</v>
      </c>
      <c r="G172" s="224"/>
      <c r="H172" s="225" t="s">
        <v>19</v>
      </c>
      <c r="I172" s="227"/>
      <c r="J172" s="224"/>
      <c r="K172" s="224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125</v>
      </c>
      <c r="AU172" s="232" t="s">
        <v>82</v>
      </c>
      <c r="AV172" s="13" t="s">
        <v>80</v>
      </c>
      <c r="AW172" s="13" t="s">
        <v>33</v>
      </c>
      <c r="AX172" s="13" t="s">
        <v>72</v>
      </c>
      <c r="AY172" s="232" t="s">
        <v>114</v>
      </c>
    </row>
    <row r="173" s="13" customFormat="1">
      <c r="A173" s="13"/>
      <c r="B173" s="223"/>
      <c r="C173" s="224"/>
      <c r="D173" s="218" t="s">
        <v>125</v>
      </c>
      <c r="E173" s="225" t="s">
        <v>19</v>
      </c>
      <c r="F173" s="226" t="s">
        <v>207</v>
      </c>
      <c r="G173" s="224"/>
      <c r="H173" s="225" t="s">
        <v>19</v>
      </c>
      <c r="I173" s="227"/>
      <c r="J173" s="224"/>
      <c r="K173" s="224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125</v>
      </c>
      <c r="AU173" s="232" t="s">
        <v>82</v>
      </c>
      <c r="AV173" s="13" t="s">
        <v>80</v>
      </c>
      <c r="AW173" s="13" t="s">
        <v>33</v>
      </c>
      <c r="AX173" s="13" t="s">
        <v>72</v>
      </c>
      <c r="AY173" s="232" t="s">
        <v>114</v>
      </c>
    </row>
    <row r="174" s="14" customFormat="1">
      <c r="A174" s="14"/>
      <c r="B174" s="233"/>
      <c r="C174" s="234"/>
      <c r="D174" s="218" t="s">
        <v>125</v>
      </c>
      <c r="E174" s="235" t="s">
        <v>19</v>
      </c>
      <c r="F174" s="236" t="s">
        <v>238</v>
      </c>
      <c r="G174" s="234"/>
      <c r="H174" s="237">
        <v>14.43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3" t="s">
        <v>125</v>
      </c>
      <c r="AU174" s="243" t="s">
        <v>82</v>
      </c>
      <c r="AV174" s="14" t="s">
        <v>82</v>
      </c>
      <c r="AW174" s="14" t="s">
        <v>33</v>
      </c>
      <c r="AX174" s="14" t="s">
        <v>72</v>
      </c>
      <c r="AY174" s="243" t="s">
        <v>114</v>
      </c>
    </row>
    <row r="175" s="13" customFormat="1">
      <c r="A175" s="13"/>
      <c r="B175" s="223"/>
      <c r="C175" s="224"/>
      <c r="D175" s="218" t="s">
        <v>125</v>
      </c>
      <c r="E175" s="225" t="s">
        <v>19</v>
      </c>
      <c r="F175" s="226" t="s">
        <v>209</v>
      </c>
      <c r="G175" s="224"/>
      <c r="H175" s="225" t="s">
        <v>19</v>
      </c>
      <c r="I175" s="227"/>
      <c r="J175" s="224"/>
      <c r="K175" s="224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125</v>
      </c>
      <c r="AU175" s="232" t="s">
        <v>82</v>
      </c>
      <c r="AV175" s="13" t="s">
        <v>80</v>
      </c>
      <c r="AW175" s="13" t="s">
        <v>33</v>
      </c>
      <c r="AX175" s="13" t="s">
        <v>72</v>
      </c>
      <c r="AY175" s="232" t="s">
        <v>114</v>
      </c>
    </row>
    <row r="176" s="14" customFormat="1">
      <c r="A176" s="14"/>
      <c r="B176" s="233"/>
      <c r="C176" s="234"/>
      <c r="D176" s="218" t="s">
        <v>125</v>
      </c>
      <c r="E176" s="235" t="s">
        <v>19</v>
      </c>
      <c r="F176" s="236" t="s">
        <v>258</v>
      </c>
      <c r="G176" s="234"/>
      <c r="H176" s="237">
        <v>1.74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3" t="s">
        <v>125</v>
      </c>
      <c r="AU176" s="243" t="s">
        <v>82</v>
      </c>
      <c r="AV176" s="14" t="s">
        <v>82</v>
      </c>
      <c r="AW176" s="14" t="s">
        <v>33</v>
      </c>
      <c r="AX176" s="14" t="s">
        <v>72</v>
      </c>
      <c r="AY176" s="243" t="s">
        <v>114</v>
      </c>
    </row>
    <row r="177" s="13" customFormat="1">
      <c r="A177" s="13"/>
      <c r="B177" s="223"/>
      <c r="C177" s="224"/>
      <c r="D177" s="218" t="s">
        <v>125</v>
      </c>
      <c r="E177" s="225" t="s">
        <v>19</v>
      </c>
      <c r="F177" s="226" t="s">
        <v>211</v>
      </c>
      <c r="G177" s="224"/>
      <c r="H177" s="225" t="s">
        <v>19</v>
      </c>
      <c r="I177" s="227"/>
      <c r="J177" s="224"/>
      <c r="K177" s="224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125</v>
      </c>
      <c r="AU177" s="232" t="s">
        <v>82</v>
      </c>
      <c r="AV177" s="13" t="s">
        <v>80</v>
      </c>
      <c r="AW177" s="13" t="s">
        <v>33</v>
      </c>
      <c r="AX177" s="13" t="s">
        <v>72</v>
      </c>
      <c r="AY177" s="232" t="s">
        <v>114</v>
      </c>
    </row>
    <row r="178" s="14" customFormat="1">
      <c r="A178" s="14"/>
      <c r="B178" s="233"/>
      <c r="C178" s="234"/>
      <c r="D178" s="218" t="s">
        <v>125</v>
      </c>
      <c r="E178" s="235" t="s">
        <v>19</v>
      </c>
      <c r="F178" s="236" t="s">
        <v>240</v>
      </c>
      <c r="G178" s="234"/>
      <c r="H178" s="237">
        <v>12.702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125</v>
      </c>
      <c r="AU178" s="243" t="s">
        <v>82</v>
      </c>
      <c r="AV178" s="14" t="s">
        <v>82</v>
      </c>
      <c r="AW178" s="14" t="s">
        <v>33</v>
      </c>
      <c r="AX178" s="14" t="s">
        <v>72</v>
      </c>
      <c r="AY178" s="243" t="s">
        <v>114</v>
      </c>
    </row>
    <row r="179" s="15" customFormat="1">
      <c r="A179" s="15"/>
      <c r="B179" s="244"/>
      <c r="C179" s="245"/>
      <c r="D179" s="218" t="s">
        <v>125</v>
      </c>
      <c r="E179" s="246" t="s">
        <v>19</v>
      </c>
      <c r="F179" s="247" t="s">
        <v>127</v>
      </c>
      <c r="G179" s="245"/>
      <c r="H179" s="248">
        <v>28.872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4" t="s">
        <v>125</v>
      </c>
      <c r="AU179" s="254" t="s">
        <v>82</v>
      </c>
      <c r="AV179" s="15" t="s">
        <v>128</v>
      </c>
      <c r="AW179" s="15" t="s">
        <v>33</v>
      </c>
      <c r="AX179" s="15" t="s">
        <v>80</v>
      </c>
      <c r="AY179" s="254" t="s">
        <v>114</v>
      </c>
    </row>
    <row r="180" s="2" customFormat="1" ht="16.5" customHeight="1">
      <c r="A180" s="39"/>
      <c r="B180" s="40"/>
      <c r="C180" s="259" t="s">
        <v>259</v>
      </c>
      <c r="D180" s="259" t="s">
        <v>183</v>
      </c>
      <c r="E180" s="260" t="s">
        <v>260</v>
      </c>
      <c r="F180" s="261" t="s">
        <v>261</v>
      </c>
      <c r="G180" s="262" t="s">
        <v>174</v>
      </c>
      <c r="H180" s="263">
        <v>30.315999999999999</v>
      </c>
      <c r="I180" s="264"/>
      <c r="J180" s="265">
        <f>ROUND(I180*H180,2)</f>
        <v>0</v>
      </c>
      <c r="K180" s="261" t="s">
        <v>121</v>
      </c>
      <c r="L180" s="266"/>
      <c r="M180" s="267" t="s">
        <v>19</v>
      </c>
      <c r="N180" s="268" t="s">
        <v>43</v>
      </c>
      <c r="O180" s="85"/>
      <c r="P180" s="214">
        <f>O180*H180</f>
        <v>0</v>
      </c>
      <c r="Q180" s="214">
        <v>0.0089999999999999993</v>
      </c>
      <c r="R180" s="214">
        <f>Q180*H180</f>
        <v>0.27284399999999998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187</v>
      </c>
      <c r="AT180" s="216" t="s">
        <v>183</v>
      </c>
      <c r="AU180" s="216" t="s">
        <v>82</v>
      </c>
      <c r="AY180" s="18" t="s">
        <v>114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128</v>
      </c>
      <c r="BM180" s="216" t="s">
        <v>262</v>
      </c>
    </row>
    <row r="181" s="2" customFormat="1">
      <c r="A181" s="39"/>
      <c r="B181" s="40"/>
      <c r="C181" s="41"/>
      <c r="D181" s="218" t="s">
        <v>124</v>
      </c>
      <c r="E181" s="41"/>
      <c r="F181" s="219" t="s">
        <v>261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124</v>
      </c>
      <c r="AU181" s="18" t="s">
        <v>82</v>
      </c>
    </row>
    <row r="182" s="14" customFormat="1">
      <c r="A182" s="14"/>
      <c r="B182" s="233"/>
      <c r="C182" s="234"/>
      <c r="D182" s="218" t="s">
        <v>125</v>
      </c>
      <c r="E182" s="235" t="s">
        <v>19</v>
      </c>
      <c r="F182" s="236" t="s">
        <v>263</v>
      </c>
      <c r="G182" s="234"/>
      <c r="H182" s="237">
        <v>30.315999999999999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3" t="s">
        <v>125</v>
      </c>
      <c r="AU182" s="243" t="s">
        <v>82</v>
      </c>
      <c r="AV182" s="14" t="s">
        <v>82</v>
      </c>
      <c r="AW182" s="14" t="s">
        <v>33</v>
      </c>
      <c r="AX182" s="14" t="s">
        <v>72</v>
      </c>
      <c r="AY182" s="243" t="s">
        <v>114</v>
      </c>
    </row>
    <row r="183" s="15" customFormat="1">
      <c r="A183" s="15"/>
      <c r="B183" s="244"/>
      <c r="C183" s="245"/>
      <c r="D183" s="218" t="s">
        <v>125</v>
      </c>
      <c r="E183" s="246" t="s">
        <v>19</v>
      </c>
      <c r="F183" s="247" t="s">
        <v>127</v>
      </c>
      <c r="G183" s="245"/>
      <c r="H183" s="248">
        <v>30.315999999999999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4" t="s">
        <v>125</v>
      </c>
      <c r="AU183" s="254" t="s">
        <v>82</v>
      </c>
      <c r="AV183" s="15" t="s">
        <v>128</v>
      </c>
      <c r="AW183" s="15" t="s">
        <v>33</v>
      </c>
      <c r="AX183" s="15" t="s">
        <v>80</v>
      </c>
      <c r="AY183" s="254" t="s">
        <v>114</v>
      </c>
    </row>
    <row r="184" s="2" customFormat="1" ht="16.5" customHeight="1">
      <c r="A184" s="39"/>
      <c r="B184" s="40"/>
      <c r="C184" s="205" t="s">
        <v>8</v>
      </c>
      <c r="D184" s="205" t="s">
        <v>117</v>
      </c>
      <c r="E184" s="206" t="s">
        <v>264</v>
      </c>
      <c r="F184" s="207" t="s">
        <v>265</v>
      </c>
      <c r="G184" s="208" t="s">
        <v>202</v>
      </c>
      <c r="H184" s="209">
        <v>162.60400000000001</v>
      </c>
      <c r="I184" s="210"/>
      <c r="J184" s="211">
        <f>ROUND(I184*H184,2)</f>
        <v>0</v>
      </c>
      <c r="K184" s="207" t="s">
        <v>121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128</v>
      </c>
      <c r="AT184" s="216" t="s">
        <v>117</v>
      </c>
      <c r="AU184" s="216" t="s">
        <v>82</v>
      </c>
      <c r="AY184" s="18" t="s">
        <v>114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128</v>
      </c>
      <c r="BM184" s="216" t="s">
        <v>266</v>
      </c>
    </row>
    <row r="185" s="2" customFormat="1">
      <c r="A185" s="39"/>
      <c r="B185" s="40"/>
      <c r="C185" s="41"/>
      <c r="D185" s="218" t="s">
        <v>124</v>
      </c>
      <c r="E185" s="41"/>
      <c r="F185" s="219" t="s">
        <v>267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124</v>
      </c>
      <c r="AU185" s="18" t="s">
        <v>82</v>
      </c>
    </row>
    <row r="186" s="13" customFormat="1">
      <c r="A186" s="13"/>
      <c r="B186" s="223"/>
      <c r="C186" s="224"/>
      <c r="D186" s="218" t="s">
        <v>125</v>
      </c>
      <c r="E186" s="225" t="s">
        <v>19</v>
      </c>
      <c r="F186" s="226" t="s">
        <v>219</v>
      </c>
      <c r="G186" s="224"/>
      <c r="H186" s="225" t="s">
        <v>19</v>
      </c>
      <c r="I186" s="227"/>
      <c r="J186" s="224"/>
      <c r="K186" s="224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125</v>
      </c>
      <c r="AU186" s="232" t="s">
        <v>82</v>
      </c>
      <c r="AV186" s="13" t="s">
        <v>80</v>
      </c>
      <c r="AW186" s="13" t="s">
        <v>33</v>
      </c>
      <c r="AX186" s="13" t="s">
        <v>72</v>
      </c>
      <c r="AY186" s="232" t="s">
        <v>114</v>
      </c>
    </row>
    <row r="187" s="13" customFormat="1">
      <c r="A187" s="13"/>
      <c r="B187" s="223"/>
      <c r="C187" s="224"/>
      <c r="D187" s="218" t="s">
        <v>125</v>
      </c>
      <c r="E187" s="225" t="s">
        <v>19</v>
      </c>
      <c r="F187" s="226" t="s">
        <v>268</v>
      </c>
      <c r="G187" s="224"/>
      <c r="H187" s="225" t="s">
        <v>19</v>
      </c>
      <c r="I187" s="227"/>
      <c r="J187" s="224"/>
      <c r="K187" s="224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125</v>
      </c>
      <c r="AU187" s="232" t="s">
        <v>82</v>
      </c>
      <c r="AV187" s="13" t="s">
        <v>80</v>
      </c>
      <c r="AW187" s="13" t="s">
        <v>33</v>
      </c>
      <c r="AX187" s="13" t="s">
        <v>72</v>
      </c>
      <c r="AY187" s="232" t="s">
        <v>114</v>
      </c>
    </row>
    <row r="188" s="14" customFormat="1">
      <c r="A188" s="14"/>
      <c r="B188" s="233"/>
      <c r="C188" s="234"/>
      <c r="D188" s="218" t="s">
        <v>125</v>
      </c>
      <c r="E188" s="235" t="s">
        <v>19</v>
      </c>
      <c r="F188" s="236" t="s">
        <v>269</v>
      </c>
      <c r="G188" s="234"/>
      <c r="H188" s="237">
        <v>156.34399999999999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3" t="s">
        <v>125</v>
      </c>
      <c r="AU188" s="243" t="s">
        <v>82</v>
      </c>
      <c r="AV188" s="14" t="s">
        <v>82</v>
      </c>
      <c r="AW188" s="14" t="s">
        <v>33</v>
      </c>
      <c r="AX188" s="14" t="s">
        <v>72</v>
      </c>
      <c r="AY188" s="243" t="s">
        <v>114</v>
      </c>
    </row>
    <row r="189" s="13" customFormat="1">
      <c r="A189" s="13"/>
      <c r="B189" s="223"/>
      <c r="C189" s="224"/>
      <c r="D189" s="218" t="s">
        <v>125</v>
      </c>
      <c r="E189" s="225" t="s">
        <v>19</v>
      </c>
      <c r="F189" s="226" t="s">
        <v>270</v>
      </c>
      <c r="G189" s="224"/>
      <c r="H189" s="225" t="s">
        <v>19</v>
      </c>
      <c r="I189" s="227"/>
      <c r="J189" s="224"/>
      <c r="K189" s="224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125</v>
      </c>
      <c r="AU189" s="232" t="s">
        <v>82</v>
      </c>
      <c r="AV189" s="13" t="s">
        <v>80</v>
      </c>
      <c r="AW189" s="13" t="s">
        <v>33</v>
      </c>
      <c r="AX189" s="13" t="s">
        <v>72</v>
      </c>
      <c r="AY189" s="232" t="s">
        <v>114</v>
      </c>
    </row>
    <row r="190" s="14" customFormat="1">
      <c r="A190" s="14"/>
      <c r="B190" s="233"/>
      <c r="C190" s="234"/>
      <c r="D190" s="218" t="s">
        <v>125</v>
      </c>
      <c r="E190" s="235" t="s">
        <v>19</v>
      </c>
      <c r="F190" s="236" t="s">
        <v>271</v>
      </c>
      <c r="G190" s="234"/>
      <c r="H190" s="237">
        <v>6.2599999999999998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125</v>
      </c>
      <c r="AU190" s="243" t="s">
        <v>82</v>
      </c>
      <c r="AV190" s="14" t="s">
        <v>82</v>
      </c>
      <c r="AW190" s="14" t="s">
        <v>33</v>
      </c>
      <c r="AX190" s="14" t="s">
        <v>72</v>
      </c>
      <c r="AY190" s="243" t="s">
        <v>114</v>
      </c>
    </row>
    <row r="191" s="15" customFormat="1">
      <c r="A191" s="15"/>
      <c r="B191" s="244"/>
      <c r="C191" s="245"/>
      <c r="D191" s="218" t="s">
        <v>125</v>
      </c>
      <c r="E191" s="246" t="s">
        <v>19</v>
      </c>
      <c r="F191" s="247" t="s">
        <v>127</v>
      </c>
      <c r="G191" s="245"/>
      <c r="H191" s="248">
        <v>162.60400000000001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4" t="s">
        <v>125</v>
      </c>
      <c r="AU191" s="254" t="s">
        <v>82</v>
      </c>
      <c r="AV191" s="15" t="s">
        <v>128</v>
      </c>
      <c r="AW191" s="15" t="s">
        <v>33</v>
      </c>
      <c r="AX191" s="15" t="s">
        <v>80</v>
      </c>
      <c r="AY191" s="254" t="s">
        <v>114</v>
      </c>
    </row>
    <row r="192" s="2" customFormat="1" ht="16.5" customHeight="1">
      <c r="A192" s="39"/>
      <c r="B192" s="40"/>
      <c r="C192" s="259" t="s">
        <v>272</v>
      </c>
      <c r="D192" s="259" t="s">
        <v>183</v>
      </c>
      <c r="E192" s="260" t="s">
        <v>273</v>
      </c>
      <c r="F192" s="261" t="s">
        <v>274</v>
      </c>
      <c r="G192" s="262" t="s">
        <v>202</v>
      </c>
      <c r="H192" s="263">
        <v>171.97800000000001</v>
      </c>
      <c r="I192" s="264"/>
      <c r="J192" s="265">
        <f>ROUND(I192*H192,2)</f>
        <v>0</v>
      </c>
      <c r="K192" s="261" t="s">
        <v>121</v>
      </c>
      <c r="L192" s="266"/>
      <c r="M192" s="267" t="s">
        <v>19</v>
      </c>
      <c r="N192" s="268" t="s">
        <v>43</v>
      </c>
      <c r="O192" s="85"/>
      <c r="P192" s="214">
        <f>O192*H192</f>
        <v>0</v>
      </c>
      <c r="Q192" s="214">
        <v>0.00029999999999999997</v>
      </c>
      <c r="R192" s="214">
        <f>Q192*H192</f>
        <v>0.051593399999999998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187</v>
      </c>
      <c r="AT192" s="216" t="s">
        <v>183</v>
      </c>
      <c r="AU192" s="216" t="s">
        <v>82</v>
      </c>
      <c r="AY192" s="18" t="s">
        <v>114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128</v>
      </c>
      <c r="BM192" s="216" t="s">
        <v>275</v>
      </c>
    </row>
    <row r="193" s="2" customFormat="1">
      <c r="A193" s="39"/>
      <c r="B193" s="40"/>
      <c r="C193" s="41"/>
      <c r="D193" s="218" t="s">
        <v>124</v>
      </c>
      <c r="E193" s="41"/>
      <c r="F193" s="219" t="s">
        <v>274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124</v>
      </c>
      <c r="AU193" s="18" t="s">
        <v>82</v>
      </c>
    </row>
    <row r="194" s="13" customFormat="1">
      <c r="A194" s="13"/>
      <c r="B194" s="223"/>
      <c r="C194" s="224"/>
      <c r="D194" s="218" t="s">
        <v>125</v>
      </c>
      <c r="E194" s="225" t="s">
        <v>19</v>
      </c>
      <c r="F194" s="226" t="s">
        <v>219</v>
      </c>
      <c r="G194" s="224"/>
      <c r="H194" s="225" t="s">
        <v>19</v>
      </c>
      <c r="I194" s="227"/>
      <c r="J194" s="224"/>
      <c r="K194" s="224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125</v>
      </c>
      <c r="AU194" s="232" t="s">
        <v>82</v>
      </c>
      <c r="AV194" s="13" t="s">
        <v>80</v>
      </c>
      <c r="AW194" s="13" t="s">
        <v>33</v>
      </c>
      <c r="AX194" s="13" t="s">
        <v>72</v>
      </c>
      <c r="AY194" s="232" t="s">
        <v>114</v>
      </c>
    </row>
    <row r="195" s="13" customFormat="1">
      <c r="A195" s="13"/>
      <c r="B195" s="223"/>
      <c r="C195" s="224"/>
      <c r="D195" s="218" t="s">
        <v>125</v>
      </c>
      <c r="E195" s="225" t="s">
        <v>19</v>
      </c>
      <c r="F195" s="226" t="s">
        <v>268</v>
      </c>
      <c r="G195" s="224"/>
      <c r="H195" s="225" t="s">
        <v>19</v>
      </c>
      <c r="I195" s="227"/>
      <c r="J195" s="224"/>
      <c r="K195" s="224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125</v>
      </c>
      <c r="AU195" s="232" t="s">
        <v>82</v>
      </c>
      <c r="AV195" s="13" t="s">
        <v>80</v>
      </c>
      <c r="AW195" s="13" t="s">
        <v>33</v>
      </c>
      <c r="AX195" s="13" t="s">
        <v>72</v>
      </c>
      <c r="AY195" s="232" t="s">
        <v>114</v>
      </c>
    </row>
    <row r="196" s="14" customFormat="1">
      <c r="A196" s="14"/>
      <c r="B196" s="233"/>
      <c r="C196" s="234"/>
      <c r="D196" s="218" t="s">
        <v>125</v>
      </c>
      <c r="E196" s="235" t="s">
        <v>19</v>
      </c>
      <c r="F196" s="236" t="s">
        <v>276</v>
      </c>
      <c r="G196" s="234"/>
      <c r="H196" s="237">
        <v>171.97800000000001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125</v>
      </c>
      <c r="AU196" s="243" t="s">
        <v>82</v>
      </c>
      <c r="AV196" s="14" t="s">
        <v>82</v>
      </c>
      <c r="AW196" s="14" t="s">
        <v>33</v>
      </c>
      <c r="AX196" s="14" t="s">
        <v>72</v>
      </c>
      <c r="AY196" s="243" t="s">
        <v>114</v>
      </c>
    </row>
    <row r="197" s="15" customFormat="1">
      <c r="A197" s="15"/>
      <c r="B197" s="244"/>
      <c r="C197" s="245"/>
      <c r="D197" s="218" t="s">
        <v>125</v>
      </c>
      <c r="E197" s="246" t="s">
        <v>19</v>
      </c>
      <c r="F197" s="247" t="s">
        <v>127</v>
      </c>
      <c r="G197" s="245"/>
      <c r="H197" s="248">
        <v>171.97800000000001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4" t="s">
        <v>125</v>
      </c>
      <c r="AU197" s="254" t="s">
        <v>82</v>
      </c>
      <c r="AV197" s="15" t="s">
        <v>128</v>
      </c>
      <c r="AW197" s="15" t="s">
        <v>33</v>
      </c>
      <c r="AX197" s="15" t="s">
        <v>80</v>
      </c>
      <c r="AY197" s="254" t="s">
        <v>114</v>
      </c>
    </row>
    <row r="198" s="2" customFormat="1" ht="16.5" customHeight="1">
      <c r="A198" s="39"/>
      <c r="B198" s="40"/>
      <c r="C198" s="259" t="s">
        <v>277</v>
      </c>
      <c r="D198" s="259" t="s">
        <v>183</v>
      </c>
      <c r="E198" s="260" t="s">
        <v>278</v>
      </c>
      <c r="F198" s="261" t="s">
        <v>279</v>
      </c>
      <c r="G198" s="262" t="s">
        <v>202</v>
      </c>
      <c r="H198" s="263">
        <v>6.8860000000000001</v>
      </c>
      <c r="I198" s="264"/>
      <c r="J198" s="265">
        <f>ROUND(I198*H198,2)</f>
        <v>0</v>
      </c>
      <c r="K198" s="261" t="s">
        <v>121</v>
      </c>
      <c r="L198" s="266"/>
      <c r="M198" s="267" t="s">
        <v>19</v>
      </c>
      <c r="N198" s="268" t="s">
        <v>43</v>
      </c>
      <c r="O198" s="85"/>
      <c r="P198" s="214">
        <f>O198*H198</f>
        <v>0</v>
      </c>
      <c r="Q198" s="214">
        <v>0.00050000000000000001</v>
      </c>
      <c r="R198" s="214">
        <f>Q198*H198</f>
        <v>0.0034430000000000003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187</v>
      </c>
      <c r="AT198" s="216" t="s">
        <v>183</v>
      </c>
      <c r="AU198" s="216" t="s">
        <v>82</v>
      </c>
      <c r="AY198" s="18" t="s">
        <v>114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128</v>
      </c>
      <c r="BM198" s="216" t="s">
        <v>280</v>
      </c>
    </row>
    <row r="199" s="2" customFormat="1">
      <c r="A199" s="39"/>
      <c r="B199" s="40"/>
      <c r="C199" s="41"/>
      <c r="D199" s="218" t="s">
        <v>124</v>
      </c>
      <c r="E199" s="41"/>
      <c r="F199" s="219" t="s">
        <v>279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124</v>
      </c>
      <c r="AU199" s="18" t="s">
        <v>82</v>
      </c>
    </row>
    <row r="200" s="13" customFormat="1">
      <c r="A200" s="13"/>
      <c r="B200" s="223"/>
      <c r="C200" s="224"/>
      <c r="D200" s="218" t="s">
        <v>125</v>
      </c>
      <c r="E200" s="225" t="s">
        <v>19</v>
      </c>
      <c r="F200" s="226" t="s">
        <v>219</v>
      </c>
      <c r="G200" s="224"/>
      <c r="H200" s="225" t="s">
        <v>19</v>
      </c>
      <c r="I200" s="227"/>
      <c r="J200" s="224"/>
      <c r="K200" s="224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125</v>
      </c>
      <c r="AU200" s="232" t="s">
        <v>82</v>
      </c>
      <c r="AV200" s="13" t="s">
        <v>80</v>
      </c>
      <c r="AW200" s="13" t="s">
        <v>33</v>
      </c>
      <c r="AX200" s="13" t="s">
        <v>72</v>
      </c>
      <c r="AY200" s="232" t="s">
        <v>114</v>
      </c>
    </row>
    <row r="201" s="13" customFormat="1">
      <c r="A201" s="13"/>
      <c r="B201" s="223"/>
      <c r="C201" s="224"/>
      <c r="D201" s="218" t="s">
        <v>125</v>
      </c>
      <c r="E201" s="225" t="s">
        <v>19</v>
      </c>
      <c r="F201" s="226" t="s">
        <v>270</v>
      </c>
      <c r="G201" s="224"/>
      <c r="H201" s="225" t="s">
        <v>19</v>
      </c>
      <c r="I201" s="227"/>
      <c r="J201" s="224"/>
      <c r="K201" s="224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125</v>
      </c>
      <c r="AU201" s="232" t="s">
        <v>82</v>
      </c>
      <c r="AV201" s="13" t="s">
        <v>80</v>
      </c>
      <c r="AW201" s="13" t="s">
        <v>33</v>
      </c>
      <c r="AX201" s="13" t="s">
        <v>72</v>
      </c>
      <c r="AY201" s="232" t="s">
        <v>114</v>
      </c>
    </row>
    <row r="202" s="14" customFormat="1">
      <c r="A202" s="14"/>
      <c r="B202" s="233"/>
      <c r="C202" s="234"/>
      <c r="D202" s="218" t="s">
        <v>125</v>
      </c>
      <c r="E202" s="235" t="s">
        <v>19</v>
      </c>
      <c r="F202" s="236" t="s">
        <v>281</v>
      </c>
      <c r="G202" s="234"/>
      <c r="H202" s="237">
        <v>6.8860000000000001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125</v>
      </c>
      <c r="AU202" s="243" t="s">
        <v>82</v>
      </c>
      <c r="AV202" s="14" t="s">
        <v>82</v>
      </c>
      <c r="AW202" s="14" t="s">
        <v>33</v>
      </c>
      <c r="AX202" s="14" t="s">
        <v>72</v>
      </c>
      <c r="AY202" s="243" t="s">
        <v>114</v>
      </c>
    </row>
    <row r="203" s="15" customFormat="1">
      <c r="A203" s="15"/>
      <c r="B203" s="244"/>
      <c r="C203" s="245"/>
      <c r="D203" s="218" t="s">
        <v>125</v>
      </c>
      <c r="E203" s="246" t="s">
        <v>19</v>
      </c>
      <c r="F203" s="247" t="s">
        <v>127</v>
      </c>
      <c r="G203" s="245"/>
      <c r="H203" s="248">
        <v>6.8860000000000001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4" t="s">
        <v>125</v>
      </c>
      <c r="AU203" s="254" t="s">
        <v>82</v>
      </c>
      <c r="AV203" s="15" t="s">
        <v>128</v>
      </c>
      <c r="AW203" s="15" t="s">
        <v>33</v>
      </c>
      <c r="AX203" s="15" t="s">
        <v>80</v>
      </c>
      <c r="AY203" s="254" t="s">
        <v>114</v>
      </c>
    </row>
    <row r="204" s="2" customFormat="1" ht="16.5" customHeight="1">
      <c r="A204" s="39"/>
      <c r="B204" s="40"/>
      <c r="C204" s="205" t="s">
        <v>282</v>
      </c>
      <c r="D204" s="205" t="s">
        <v>117</v>
      </c>
      <c r="E204" s="206" t="s">
        <v>283</v>
      </c>
      <c r="F204" s="207" t="s">
        <v>284</v>
      </c>
      <c r="G204" s="208" t="s">
        <v>174</v>
      </c>
      <c r="H204" s="209">
        <v>129.72999999999999</v>
      </c>
      <c r="I204" s="210"/>
      <c r="J204" s="211">
        <f>ROUND(I204*H204,2)</f>
        <v>0</v>
      </c>
      <c r="K204" s="207" t="s">
        <v>121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0.00348</v>
      </c>
      <c r="R204" s="214">
        <f>Q204*H204</f>
        <v>0.45146039999999998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128</v>
      </c>
      <c r="AT204" s="216" t="s">
        <v>117</v>
      </c>
      <c r="AU204" s="216" t="s">
        <v>82</v>
      </c>
      <c r="AY204" s="18" t="s">
        <v>114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128</v>
      </c>
      <c r="BM204" s="216" t="s">
        <v>285</v>
      </c>
    </row>
    <row r="205" s="2" customFormat="1">
      <c r="A205" s="39"/>
      <c r="B205" s="40"/>
      <c r="C205" s="41"/>
      <c r="D205" s="218" t="s">
        <v>124</v>
      </c>
      <c r="E205" s="41"/>
      <c r="F205" s="219" t="s">
        <v>286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124</v>
      </c>
      <c r="AU205" s="18" t="s">
        <v>82</v>
      </c>
    </row>
    <row r="206" s="13" customFormat="1">
      <c r="A206" s="13"/>
      <c r="B206" s="223"/>
      <c r="C206" s="224"/>
      <c r="D206" s="218" t="s">
        <v>125</v>
      </c>
      <c r="E206" s="225" t="s">
        <v>19</v>
      </c>
      <c r="F206" s="226" t="s">
        <v>219</v>
      </c>
      <c r="G206" s="224"/>
      <c r="H206" s="225" t="s">
        <v>19</v>
      </c>
      <c r="I206" s="227"/>
      <c r="J206" s="224"/>
      <c r="K206" s="224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125</v>
      </c>
      <c r="AU206" s="232" t="s">
        <v>82</v>
      </c>
      <c r="AV206" s="13" t="s">
        <v>80</v>
      </c>
      <c r="AW206" s="13" t="s">
        <v>33</v>
      </c>
      <c r="AX206" s="13" t="s">
        <v>72</v>
      </c>
      <c r="AY206" s="232" t="s">
        <v>114</v>
      </c>
    </row>
    <row r="207" s="13" customFormat="1">
      <c r="A207" s="13"/>
      <c r="B207" s="223"/>
      <c r="C207" s="224"/>
      <c r="D207" s="218" t="s">
        <v>125</v>
      </c>
      <c r="E207" s="225" t="s">
        <v>19</v>
      </c>
      <c r="F207" s="226" t="s">
        <v>287</v>
      </c>
      <c r="G207" s="224"/>
      <c r="H207" s="225" t="s">
        <v>19</v>
      </c>
      <c r="I207" s="227"/>
      <c r="J207" s="224"/>
      <c r="K207" s="224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125</v>
      </c>
      <c r="AU207" s="232" t="s">
        <v>82</v>
      </c>
      <c r="AV207" s="13" t="s">
        <v>80</v>
      </c>
      <c r="AW207" s="13" t="s">
        <v>33</v>
      </c>
      <c r="AX207" s="13" t="s">
        <v>72</v>
      </c>
      <c r="AY207" s="232" t="s">
        <v>114</v>
      </c>
    </row>
    <row r="208" s="13" customFormat="1">
      <c r="A208" s="13"/>
      <c r="B208" s="223"/>
      <c r="C208" s="224"/>
      <c r="D208" s="218" t="s">
        <v>125</v>
      </c>
      <c r="E208" s="225" t="s">
        <v>19</v>
      </c>
      <c r="F208" s="226" t="s">
        <v>207</v>
      </c>
      <c r="G208" s="224"/>
      <c r="H208" s="225" t="s">
        <v>19</v>
      </c>
      <c r="I208" s="227"/>
      <c r="J208" s="224"/>
      <c r="K208" s="224"/>
      <c r="L208" s="228"/>
      <c r="M208" s="229"/>
      <c r="N208" s="230"/>
      <c r="O208" s="230"/>
      <c r="P208" s="230"/>
      <c r="Q208" s="230"/>
      <c r="R208" s="230"/>
      <c r="S208" s="230"/>
      <c r="T208" s="23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2" t="s">
        <v>125</v>
      </c>
      <c r="AU208" s="232" t="s">
        <v>82</v>
      </c>
      <c r="AV208" s="13" t="s">
        <v>80</v>
      </c>
      <c r="AW208" s="13" t="s">
        <v>33</v>
      </c>
      <c r="AX208" s="13" t="s">
        <v>72</v>
      </c>
      <c r="AY208" s="232" t="s">
        <v>114</v>
      </c>
    </row>
    <row r="209" s="14" customFormat="1">
      <c r="A209" s="14"/>
      <c r="B209" s="233"/>
      <c r="C209" s="234"/>
      <c r="D209" s="218" t="s">
        <v>125</v>
      </c>
      <c r="E209" s="235" t="s">
        <v>19</v>
      </c>
      <c r="F209" s="236" t="s">
        <v>288</v>
      </c>
      <c r="G209" s="234"/>
      <c r="H209" s="237">
        <v>36.076000000000001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3" t="s">
        <v>125</v>
      </c>
      <c r="AU209" s="243" t="s">
        <v>82</v>
      </c>
      <c r="AV209" s="14" t="s">
        <v>82</v>
      </c>
      <c r="AW209" s="14" t="s">
        <v>33</v>
      </c>
      <c r="AX209" s="14" t="s">
        <v>72</v>
      </c>
      <c r="AY209" s="243" t="s">
        <v>114</v>
      </c>
    </row>
    <row r="210" s="13" customFormat="1">
      <c r="A210" s="13"/>
      <c r="B210" s="223"/>
      <c r="C210" s="224"/>
      <c r="D210" s="218" t="s">
        <v>125</v>
      </c>
      <c r="E210" s="225" t="s">
        <v>19</v>
      </c>
      <c r="F210" s="226" t="s">
        <v>209</v>
      </c>
      <c r="G210" s="224"/>
      <c r="H210" s="225" t="s">
        <v>19</v>
      </c>
      <c r="I210" s="227"/>
      <c r="J210" s="224"/>
      <c r="K210" s="224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125</v>
      </c>
      <c r="AU210" s="232" t="s">
        <v>82</v>
      </c>
      <c r="AV210" s="13" t="s">
        <v>80</v>
      </c>
      <c r="AW210" s="13" t="s">
        <v>33</v>
      </c>
      <c r="AX210" s="13" t="s">
        <v>72</v>
      </c>
      <c r="AY210" s="232" t="s">
        <v>114</v>
      </c>
    </row>
    <row r="211" s="14" customFormat="1">
      <c r="A211" s="14"/>
      <c r="B211" s="233"/>
      <c r="C211" s="234"/>
      <c r="D211" s="218" t="s">
        <v>125</v>
      </c>
      <c r="E211" s="235" t="s">
        <v>19</v>
      </c>
      <c r="F211" s="236" t="s">
        <v>289</v>
      </c>
      <c r="G211" s="234"/>
      <c r="H211" s="237">
        <v>3.6899999999999999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125</v>
      </c>
      <c r="AU211" s="243" t="s">
        <v>82</v>
      </c>
      <c r="AV211" s="14" t="s">
        <v>82</v>
      </c>
      <c r="AW211" s="14" t="s">
        <v>33</v>
      </c>
      <c r="AX211" s="14" t="s">
        <v>72</v>
      </c>
      <c r="AY211" s="243" t="s">
        <v>114</v>
      </c>
    </row>
    <row r="212" s="13" customFormat="1">
      <c r="A212" s="13"/>
      <c r="B212" s="223"/>
      <c r="C212" s="224"/>
      <c r="D212" s="218" t="s">
        <v>125</v>
      </c>
      <c r="E212" s="225" t="s">
        <v>19</v>
      </c>
      <c r="F212" s="226" t="s">
        <v>211</v>
      </c>
      <c r="G212" s="224"/>
      <c r="H212" s="225" t="s">
        <v>19</v>
      </c>
      <c r="I212" s="227"/>
      <c r="J212" s="224"/>
      <c r="K212" s="224"/>
      <c r="L212" s="228"/>
      <c r="M212" s="229"/>
      <c r="N212" s="230"/>
      <c r="O212" s="230"/>
      <c r="P212" s="230"/>
      <c r="Q212" s="230"/>
      <c r="R212" s="230"/>
      <c r="S212" s="230"/>
      <c r="T212" s="23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2" t="s">
        <v>125</v>
      </c>
      <c r="AU212" s="232" t="s">
        <v>82</v>
      </c>
      <c r="AV212" s="13" t="s">
        <v>80</v>
      </c>
      <c r="AW212" s="13" t="s">
        <v>33</v>
      </c>
      <c r="AX212" s="13" t="s">
        <v>72</v>
      </c>
      <c r="AY212" s="232" t="s">
        <v>114</v>
      </c>
    </row>
    <row r="213" s="14" customFormat="1">
      <c r="A213" s="14"/>
      <c r="B213" s="233"/>
      <c r="C213" s="234"/>
      <c r="D213" s="218" t="s">
        <v>125</v>
      </c>
      <c r="E213" s="235" t="s">
        <v>19</v>
      </c>
      <c r="F213" s="236" t="s">
        <v>290</v>
      </c>
      <c r="G213" s="234"/>
      <c r="H213" s="237">
        <v>31.756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3" t="s">
        <v>125</v>
      </c>
      <c r="AU213" s="243" t="s">
        <v>82</v>
      </c>
      <c r="AV213" s="14" t="s">
        <v>82</v>
      </c>
      <c r="AW213" s="14" t="s">
        <v>33</v>
      </c>
      <c r="AX213" s="14" t="s">
        <v>72</v>
      </c>
      <c r="AY213" s="243" t="s">
        <v>114</v>
      </c>
    </row>
    <row r="214" s="13" customFormat="1">
      <c r="A214" s="13"/>
      <c r="B214" s="223"/>
      <c r="C214" s="224"/>
      <c r="D214" s="218" t="s">
        <v>125</v>
      </c>
      <c r="E214" s="225" t="s">
        <v>19</v>
      </c>
      <c r="F214" s="226" t="s">
        <v>246</v>
      </c>
      <c r="G214" s="224"/>
      <c r="H214" s="225" t="s">
        <v>19</v>
      </c>
      <c r="I214" s="227"/>
      <c r="J214" s="224"/>
      <c r="K214" s="224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125</v>
      </c>
      <c r="AU214" s="232" t="s">
        <v>82</v>
      </c>
      <c r="AV214" s="13" t="s">
        <v>80</v>
      </c>
      <c r="AW214" s="13" t="s">
        <v>33</v>
      </c>
      <c r="AX214" s="13" t="s">
        <v>72</v>
      </c>
      <c r="AY214" s="232" t="s">
        <v>114</v>
      </c>
    </row>
    <row r="215" s="14" customFormat="1">
      <c r="A215" s="14"/>
      <c r="B215" s="233"/>
      <c r="C215" s="234"/>
      <c r="D215" s="218" t="s">
        <v>125</v>
      </c>
      <c r="E215" s="235" t="s">
        <v>19</v>
      </c>
      <c r="F215" s="236" t="s">
        <v>247</v>
      </c>
      <c r="G215" s="234"/>
      <c r="H215" s="237">
        <v>53.392000000000003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3" t="s">
        <v>125</v>
      </c>
      <c r="AU215" s="243" t="s">
        <v>82</v>
      </c>
      <c r="AV215" s="14" t="s">
        <v>82</v>
      </c>
      <c r="AW215" s="14" t="s">
        <v>33</v>
      </c>
      <c r="AX215" s="14" t="s">
        <v>72</v>
      </c>
      <c r="AY215" s="243" t="s">
        <v>114</v>
      </c>
    </row>
    <row r="216" s="14" customFormat="1">
      <c r="A216" s="14"/>
      <c r="B216" s="233"/>
      <c r="C216" s="234"/>
      <c r="D216" s="218" t="s">
        <v>125</v>
      </c>
      <c r="E216" s="235" t="s">
        <v>19</v>
      </c>
      <c r="F216" s="236" t="s">
        <v>291</v>
      </c>
      <c r="G216" s="234"/>
      <c r="H216" s="237">
        <v>4.8159999999999998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3" t="s">
        <v>125</v>
      </c>
      <c r="AU216" s="243" t="s">
        <v>82</v>
      </c>
      <c r="AV216" s="14" t="s">
        <v>82</v>
      </c>
      <c r="AW216" s="14" t="s">
        <v>33</v>
      </c>
      <c r="AX216" s="14" t="s">
        <v>72</v>
      </c>
      <c r="AY216" s="243" t="s">
        <v>114</v>
      </c>
    </row>
    <row r="217" s="15" customFormat="1">
      <c r="A217" s="15"/>
      <c r="B217" s="244"/>
      <c r="C217" s="245"/>
      <c r="D217" s="218" t="s">
        <v>125</v>
      </c>
      <c r="E217" s="246" t="s">
        <v>19</v>
      </c>
      <c r="F217" s="247" t="s">
        <v>127</v>
      </c>
      <c r="G217" s="245"/>
      <c r="H217" s="248">
        <v>129.72999999999999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4" t="s">
        <v>125</v>
      </c>
      <c r="AU217" s="254" t="s">
        <v>82</v>
      </c>
      <c r="AV217" s="15" t="s">
        <v>128</v>
      </c>
      <c r="AW217" s="15" t="s">
        <v>33</v>
      </c>
      <c r="AX217" s="15" t="s">
        <v>80</v>
      </c>
      <c r="AY217" s="254" t="s">
        <v>114</v>
      </c>
    </row>
    <row r="218" s="2" customFormat="1" ht="16.5" customHeight="1">
      <c r="A218" s="39"/>
      <c r="B218" s="40"/>
      <c r="C218" s="205" t="s">
        <v>292</v>
      </c>
      <c r="D218" s="205" t="s">
        <v>117</v>
      </c>
      <c r="E218" s="206" t="s">
        <v>293</v>
      </c>
      <c r="F218" s="207" t="s">
        <v>294</v>
      </c>
      <c r="G218" s="208" t="s">
        <v>174</v>
      </c>
      <c r="H218" s="209">
        <v>268.80000000000001</v>
      </c>
      <c r="I218" s="210"/>
      <c r="J218" s="211">
        <f>ROUND(I218*H218,2)</f>
        <v>0</v>
      </c>
      <c r="K218" s="207" t="s">
        <v>121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128</v>
      </c>
      <c r="AT218" s="216" t="s">
        <v>117</v>
      </c>
      <c r="AU218" s="216" t="s">
        <v>82</v>
      </c>
      <c r="AY218" s="18" t="s">
        <v>114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128</v>
      </c>
      <c r="BM218" s="216" t="s">
        <v>295</v>
      </c>
    </row>
    <row r="219" s="2" customFormat="1">
      <c r="A219" s="39"/>
      <c r="B219" s="40"/>
      <c r="C219" s="41"/>
      <c r="D219" s="218" t="s">
        <v>124</v>
      </c>
      <c r="E219" s="41"/>
      <c r="F219" s="219" t="s">
        <v>296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124</v>
      </c>
      <c r="AU219" s="18" t="s">
        <v>82</v>
      </c>
    </row>
    <row r="220" s="13" customFormat="1">
      <c r="A220" s="13"/>
      <c r="B220" s="223"/>
      <c r="C220" s="224"/>
      <c r="D220" s="218" t="s">
        <v>125</v>
      </c>
      <c r="E220" s="225" t="s">
        <v>19</v>
      </c>
      <c r="F220" s="226" t="s">
        <v>297</v>
      </c>
      <c r="G220" s="224"/>
      <c r="H220" s="225" t="s">
        <v>19</v>
      </c>
      <c r="I220" s="227"/>
      <c r="J220" s="224"/>
      <c r="K220" s="224"/>
      <c r="L220" s="228"/>
      <c r="M220" s="229"/>
      <c r="N220" s="230"/>
      <c r="O220" s="230"/>
      <c r="P220" s="230"/>
      <c r="Q220" s="230"/>
      <c r="R220" s="230"/>
      <c r="S220" s="230"/>
      <c r="T220" s="23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2" t="s">
        <v>125</v>
      </c>
      <c r="AU220" s="232" t="s">
        <v>82</v>
      </c>
      <c r="AV220" s="13" t="s">
        <v>80</v>
      </c>
      <c r="AW220" s="13" t="s">
        <v>33</v>
      </c>
      <c r="AX220" s="13" t="s">
        <v>72</v>
      </c>
      <c r="AY220" s="232" t="s">
        <v>114</v>
      </c>
    </row>
    <row r="221" s="14" customFormat="1">
      <c r="A221" s="14"/>
      <c r="B221" s="233"/>
      <c r="C221" s="234"/>
      <c r="D221" s="218" t="s">
        <v>125</v>
      </c>
      <c r="E221" s="235" t="s">
        <v>19</v>
      </c>
      <c r="F221" s="236" t="s">
        <v>298</v>
      </c>
      <c r="G221" s="234"/>
      <c r="H221" s="237">
        <v>196.80000000000001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3" t="s">
        <v>125</v>
      </c>
      <c r="AU221" s="243" t="s">
        <v>82</v>
      </c>
      <c r="AV221" s="14" t="s">
        <v>82</v>
      </c>
      <c r="AW221" s="14" t="s">
        <v>33</v>
      </c>
      <c r="AX221" s="14" t="s">
        <v>72</v>
      </c>
      <c r="AY221" s="243" t="s">
        <v>114</v>
      </c>
    </row>
    <row r="222" s="14" customFormat="1">
      <c r="A222" s="14"/>
      <c r="B222" s="233"/>
      <c r="C222" s="234"/>
      <c r="D222" s="218" t="s">
        <v>125</v>
      </c>
      <c r="E222" s="235" t="s">
        <v>19</v>
      </c>
      <c r="F222" s="236" t="s">
        <v>299</v>
      </c>
      <c r="G222" s="234"/>
      <c r="H222" s="237">
        <v>42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125</v>
      </c>
      <c r="AU222" s="243" t="s">
        <v>82</v>
      </c>
      <c r="AV222" s="14" t="s">
        <v>82</v>
      </c>
      <c r="AW222" s="14" t="s">
        <v>33</v>
      </c>
      <c r="AX222" s="14" t="s">
        <v>72</v>
      </c>
      <c r="AY222" s="243" t="s">
        <v>114</v>
      </c>
    </row>
    <row r="223" s="14" customFormat="1">
      <c r="A223" s="14"/>
      <c r="B223" s="233"/>
      <c r="C223" s="234"/>
      <c r="D223" s="218" t="s">
        <v>125</v>
      </c>
      <c r="E223" s="235" t="s">
        <v>19</v>
      </c>
      <c r="F223" s="236" t="s">
        <v>300</v>
      </c>
      <c r="G223" s="234"/>
      <c r="H223" s="237">
        <v>30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3" t="s">
        <v>125</v>
      </c>
      <c r="AU223" s="243" t="s">
        <v>82</v>
      </c>
      <c r="AV223" s="14" t="s">
        <v>82</v>
      </c>
      <c r="AW223" s="14" t="s">
        <v>33</v>
      </c>
      <c r="AX223" s="14" t="s">
        <v>72</v>
      </c>
      <c r="AY223" s="243" t="s">
        <v>114</v>
      </c>
    </row>
    <row r="224" s="15" customFormat="1">
      <c r="A224" s="15"/>
      <c r="B224" s="244"/>
      <c r="C224" s="245"/>
      <c r="D224" s="218" t="s">
        <v>125</v>
      </c>
      <c r="E224" s="246" t="s">
        <v>19</v>
      </c>
      <c r="F224" s="247" t="s">
        <v>127</v>
      </c>
      <c r="G224" s="245"/>
      <c r="H224" s="248">
        <v>268.80000000000001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4" t="s">
        <v>125</v>
      </c>
      <c r="AU224" s="254" t="s">
        <v>82</v>
      </c>
      <c r="AV224" s="15" t="s">
        <v>128</v>
      </c>
      <c r="AW224" s="15" t="s">
        <v>33</v>
      </c>
      <c r="AX224" s="15" t="s">
        <v>80</v>
      </c>
      <c r="AY224" s="254" t="s">
        <v>114</v>
      </c>
    </row>
    <row r="225" s="2" customFormat="1" ht="16.5" customHeight="1">
      <c r="A225" s="39"/>
      <c r="B225" s="40"/>
      <c r="C225" s="205" t="s">
        <v>301</v>
      </c>
      <c r="D225" s="205" t="s">
        <v>117</v>
      </c>
      <c r="E225" s="206" t="s">
        <v>302</v>
      </c>
      <c r="F225" s="207" t="s">
        <v>303</v>
      </c>
      <c r="G225" s="208" t="s">
        <v>174</v>
      </c>
      <c r="H225" s="209">
        <v>14.369999999999999</v>
      </c>
      <c r="I225" s="210"/>
      <c r="J225" s="211">
        <f>ROUND(I225*H225,2)</f>
        <v>0</v>
      </c>
      <c r="K225" s="207" t="s">
        <v>121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0.013520000000000001</v>
      </c>
      <c r="R225" s="214">
        <f>Q225*H225</f>
        <v>0.19428239999999999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128</v>
      </c>
      <c r="AT225" s="216" t="s">
        <v>117</v>
      </c>
      <c r="AU225" s="216" t="s">
        <v>82</v>
      </c>
      <c r="AY225" s="18" t="s">
        <v>114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128</v>
      </c>
      <c r="BM225" s="216" t="s">
        <v>304</v>
      </c>
    </row>
    <row r="226" s="2" customFormat="1">
      <c r="A226" s="39"/>
      <c r="B226" s="40"/>
      <c r="C226" s="41"/>
      <c r="D226" s="218" t="s">
        <v>124</v>
      </c>
      <c r="E226" s="41"/>
      <c r="F226" s="219" t="s">
        <v>305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124</v>
      </c>
      <c r="AU226" s="18" t="s">
        <v>82</v>
      </c>
    </row>
    <row r="227" s="13" customFormat="1">
      <c r="A227" s="13"/>
      <c r="B227" s="223"/>
      <c r="C227" s="224"/>
      <c r="D227" s="218" t="s">
        <v>125</v>
      </c>
      <c r="E227" s="225" t="s">
        <v>19</v>
      </c>
      <c r="F227" s="226" t="s">
        <v>219</v>
      </c>
      <c r="G227" s="224"/>
      <c r="H227" s="225" t="s">
        <v>19</v>
      </c>
      <c r="I227" s="227"/>
      <c r="J227" s="224"/>
      <c r="K227" s="224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125</v>
      </c>
      <c r="AU227" s="232" t="s">
        <v>82</v>
      </c>
      <c r="AV227" s="13" t="s">
        <v>80</v>
      </c>
      <c r="AW227" s="13" t="s">
        <v>33</v>
      </c>
      <c r="AX227" s="13" t="s">
        <v>72</v>
      </c>
      <c r="AY227" s="232" t="s">
        <v>114</v>
      </c>
    </row>
    <row r="228" s="13" customFormat="1">
      <c r="A228" s="13"/>
      <c r="B228" s="223"/>
      <c r="C228" s="224"/>
      <c r="D228" s="218" t="s">
        <v>125</v>
      </c>
      <c r="E228" s="225" t="s">
        <v>19</v>
      </c>
      <c r="F228" s="226" t="s">
        <v>306</v>
      </c>
      <c r="G228" s="224"/>
      <c r="H228" s="225" t="s">
        <v>19</v>
      </c>
      <c r="I228" s="227"/>
      <c r="J228" s="224"/>
      <c r="K228" s="224"/>
      <c r="L228" s="228"/>
      <c r="M228" s="229"/>
      <c r="N228" s="230"/>
      <c r="O228" s="230"/>
      <c r="P228" s="230"/>
      <c r="Q228" s="230"/>
      <c r="R228" s="230"/>
      <c r="S228" s="230"/>
      <c r="T228" s="23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2" t="s">
        <v>125</v>
      </c>
      <c r="AU228" s="232" t="s">
        <v>82</v>
      </c>
      <c r="AV228" s="13" t="s">
        <v>80</v>
      </c>
      <c r="AW228" s="13" t="s">
        <v>33</v>
      </c>
      <c r="AX228" s="13" t="s">
        <v>72</v>
      </c>
      <c r="AY228" s="232" t="s">
        <v>114</v>
      </c>
    </row>
    <row r="229" s="14" customFormat="1">
      <c r="A229" s="14"/>
      <c r="B229" s="233"/>
      <c r="C229" s="234"/>
      <c r="D229" s="218" t="s">
        <v>125</v>
      </c>
      <c r="E229" s="235" t="s">
        <v>19</v>
      </c>
      <c r="F229" s="236" t="s">
        <v>307</v>
      </c>
      <c r="G229" s="234"/>
      <c r="H229" s="237">
        <v>14.369999999999999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3" t="s">
        <v>125</v>
      </c>
      <c r="AU229" s="243" t="s">
        <v>82</v>
      </c>
      <c r="AV229" s="14" t="s">
        <v>82</v>
      </c>
      <c r="AW229" s="14" t="s">
        <v>33</v>
      </c>
      <c r="AX229" s="14" t="s">
        <v>72</v>
      </c>
      <c r="AY229" s="243" t="s">
        <v>114</v>
      </c>
    </row>
    <row r="230" s="15" customFormat="1">
      <c r="A230" s="15"/>
      <c r="B230" s="244"/>
      <c r="C230" s="245"/>
      <c r="D230" s="218" t="s">
        <v>125</v>
      </c>
      <c r="E230" s="246" t="s">
        <v>19</v>
      </c>
      <c r="F230" s="247" t="s">
        <v>127</v>
      </c>
      <c r="G230" s="245"/>
      <c r="H230" s="248">
        <v>14.369999999999999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4" t="s">
        <v>125</v>
      </c>
      <c r="AU230" s="254" t="s">
        <v>82</v>
      </c>
      <c r="AV230" s="15" t="s">
        <v>128</v>
      </c>
      <c r="AW230" s="15" t="s">
        <v>33</v>
      </c>
      <c r="AX230" s="15" t="s">
        <v>80</v>
      </c>
      <c r="AY230" s="254" t="s">
        <v>114</v>
      </c>
    </row>
    <row r="231" s="2" customFormat="1" ht="16.5" customHeight="1">
      <c r="A231" s="39"/>
      <c r="B231" s="40"/>
      <c r="C231" s="205" t="s">
        <v>7</v>
      </c>
      <c r="D231" s="205" t="s">
        <v>117</v>
      </c>
      <c r="E231" s="206" t="s">
        <v>308</v>
      </c>
      <c r="F231" s="207" t="s">
        <v>309</v>
      </c>
      <c r="G231" s="208" t="s">
        <v>174</v>
      </c>
      <c r="H231" s="209">
        <v>14.369999999999999</v>
      </c>
      <c r="I231" s="210"/>
      <c r="J231" s="211">
        <f>ROUND(I231*H231,2)</f>
        <v>0</v>
      </c>
      <c r="K231" s="207" t="s">
        <v>121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128</v>
      </c>
      <c r="AT231" s="216" t="s">
        <v>117</v>
      </c>
      <c r="AU231" s="216" t="s">
        <v>82</v>
      </c>
      <c r="AY231" s="18" t="s">
        <v>114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128</v>
      </c>
      <c r="BM231" s="216" t="s">
        <v>310</v>
      </c>
    </row>
    <row r="232" s="2" customFormat="1">
      <c r="A232" s="39"/>
      <c r="B232" s="40"/>
      <c r="C232" s="41"/>
      <c r="D232" s="218" t="s">
        <v>124</v>
      </c>
      <c r="E232" s="41"/>
      <c r="F232" s="219" t="s">
        <v>311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124</v>
      </c>
      <c r="AU232" s="18" t="s">
        <v>82</v>
      </c>
    </row>
    <row r="233" s="2" customFormat="1" ht="16.5" customHeight="1">
      <c r="A233" s="39"/>
      <c r="B233" s="40"/>
      <c r="C233" s="205" t="s">
        <v>312</v>
      </c>
      <c r="D233" s="205" t="s">
        <v>117</v>
      </c>
      <c r="E233" s="206" t="s">
        <v>313</v>
      </c>
      <c r="F233" s="207" t="s">
        <v>314</v>
      </c>
      <c r="G233" s="208" t="s">
        <v>186</v>
      </c>
      <c r="H233" s="209">
        <v>0.34499999999999997</v>
      </c>
      <c r="I233" s="210"/>
      <c r="J233" s="211">
        <f>ROUND(I233*H233,2)</f>
        <v>0</v>
      </c>
      <c r="K233" s="207" t="s">
        <v>121</v>
      </c>
      <c r="L233" s="45"/>
      <c r="M233" s="212" t="s">
        <v>19</v>
      </c>
      <c r="N233" s="213" t="s">
        <v>43</v>
      </c>
      <c r="O233" s="85"/>
      <c r="P233" s="214">
        <f>O233*H233</f>
        <v>0</v>
      </c>
      <c r="Q233" s="214">
        <v>1.06277</v>
      </c>
      <c r="R233" s="214">
        <f>Q233*H233</f>
        <v>0.36665564999999994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128</v>
      </c>
      <c r="AT233" s="216" t="s">
        <v>117</v>
      </c>
      <c r="AU233" s="216" t="s">
        <v>82</v>
      </c>
      <c r="AY233" s="18" t="s">
        <v>114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80</v>
      </c>
      <c r="BK233" s="217">
        <f>ROUND(I233*H233,2)</f>
        <v>0</v>
      </c>
      <c r="BL233" s="18" t="s">
        <v>128</v>
      </c>
      <c r="BM233" s="216" t="s">
        <v>315</v>
      </c>
    </row>
    <row r="234" s="2" customFormat="1">
      <c r="A234" s="39"/>
      <c r="B234" s="40"/>
      <c r="C234" s="41"/>
      <c r="D234" s="218" t="s">
        <v>124</v>
      </c>
      <c r="E234" s="41"/>
      <c r="F234" s="219" t="s">
        <v>316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124</v>
      </c>
      <c r="AU234" s="18" t="s">
        <v>82</v>
      </c>
    </row>
    <row r="235" s="13" customFormat="1">
      <c r="A235" s="13"/>
      <c r="B235" s="223"/>
      <c r="C235" s="224"/>
      <c r="D235" s="218" t="s">
        <v>125</v>
      </c>
      <c r="E235" s="225" t="s">
        <v>19</v>
      </c>
      <c r="F235" s="226" t="s">
        <v>219</v>
      </c>
      <c r="G235" s="224"/>
      <c r="H235" s="225" t="s">
        <v>19</v>
      </c>
      <c r="I235" s="227"/>
      <c r="J235" s="224"/>
      <c r="K235" s="224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125</v>
      </c>
      <c r="AU235" s="232" t="s">
        <v>82</v>
      </c>
      <c r="AV235" s="13" t="s">
        <v>80</v>
      </c>
      <c r="AW235" s="13" t="s">
        <v>33</v>
      </c>
      <c r="AX235" s="13" t="s">
        <v>72</v>
      </c>
      <c r="AY235" s="232" t="s">
        <v>114</v>
      </c>
    </row>
    <row r="236" s="13" customFormat="1">
      <c r="A236" s="13"/>
      <c r="B236" s="223"/>
      <c r="C236" s="224"/>
      <c r="D236" s="218" t="s">
        <v>125</v>
      </c>
      <c r="E236" s="225" t="s">
        <v>19</v>
      </c>
      <c r="F236" s="226" t="s">
        <v>317</v>
      </c>
      <c r="G236" s="224"/>
      <c r="H236" s="225" t="s">
        <v>19</v>
      </c>
      <c r="I236" s="227"/>
      <c r="J236" s="224"/>
      <c r="K236" s="224"/>
      <c r="L236" s="228"/>
      <c r="M236" s="229"/>
      <c r="N236" s="230"/>
      <c r="O236" s="230"/>
      <c r="P236" s="230"/>
      <c r="Q236" s="230"/>
      <c r="R236" s="230"/>
      <c r="S236" s="230"/>
      <c r="T236" s="23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2" t="s">
        <v>125</v>
      </c>
      <c r="AU236" s="232" t="s">
        <v>82</v>
      </c>
      <c r="AV236" s="13" t="s">
        <v>80</v>
      </c>
      <c r="AW236" s="13" t="s">
        <v>33</v>
      </c>
      <c r="AX236" s="13" t="s">
        <v>72</v>
      </c>
      <c r="AY236" s="232" t="s">
        <v>114</v>
      </c>
    </row>
    <row r="237" s="14" customFormat="1">
      <c r="A237" s="14"/>
      <c r="B237" s="233"/>
      <c r="C237" s="234"/>
      <c r="D237" s="218" t="s">
        <v>125</v>
      </c>
      <c r="E237" s="235" t="s">
        <v>19</v>
      </c>
      <c r="F237" s="236" t="s">
        <v>318</v>
      </c>
      <c r="G237" s="234"/>
      <c r="H237" s="237">
        <v>0.34499999999999997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3" t="s">
        <v>125</v>
      </c>
      <c r="AU237" s="243" t="s">
        <v>82</v>
      </c>
      <c r="AV237" s="14" t="s">
        <v>82</v>
      </c>
      <c r="AW237" s="14" t="s">
        <v>33</v>
      </c>
      <c r="AX237" s="14" t="s">
        <v>72</v>
      </c>
      <c r="AY237" s="243" t="s">
        <v>114</v>
      </c>
    </row>
    <row r="238" s="15" customFormat="1">
      <c r="A238" s="15"/>
      <c r="B238" s="244"/>
      <c r="C238" s="245"/>
      <c r="D238" s="218" t="s">
        <v>125</v>
      </c>
      <c r="E238" s="246" t="s">
        <v>19</v>
      </c>
      <c r="F238" s="247" t="s">
        <v>127</v>
      </c>
      <c r="G238" s="245"/>
      <c r="H238" s="248">
        <v>0.34499999999999997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4" t="s">
        <v>125</v>
      </c>
      <c r="AU238" s="254" t="s">
        <v>82</v>
      </c>
      <c r="AV238" s="15" t="s">
        <v>128</v>
      </c>
      <c r="AW238" s="15" t="s">
        <v>33</v>
      </c>
      <c r="AX238" s="15" t="s">
        <v>80</v>
      </c>
      <c r="AY238" s="254" t="s">
        <v>114</v>
      </c>
    </row>
    <row r="239" s="2" customFormat="1" ht="16.5" customHeight="1">
      <c r="A239" s="39"/>
      <c r="B239" s="40"/>
      <c r="C239" s="205" t="s">
        <v>319</v>
      </c>
      <c r="D239" s="205" t="s">
        <v>117</v>
      </c>
      <c r="E239" s="206" t="s">
        <v>320</v>
      </c>
      <c r="F239" s="207" t="s">
        <v>321</v>
      </c>
      <c r="G239" s="208" t="s">
        <v>174</v>
      </c>
      <c r="H239" s="209">
        <v>6.4000000000000004</v>
      </c>
      <c r="I239" s="210"/>
      <c r="J239" s="211">
        <f>ROUND(I239*H239,2)</f>
        <v>0</v>
      </c>
      <c r="K239" s="207" t="s">
        <v>121</v>
      </c>
      <c r="L239" s="45"/>
      <c r="M239" s="212" t="s">
        <v>19</v>
      </c>
      <c r="N239" s="213" t="s">
        <v>43</v>
      </c>
      <c r="O239" s="85"/>
      <c r="P239" s="214">
        <f>O239*H239</f>
        <v>0</v>
      </c>
      <c r="Q239" s="214">
        <v>0.076999999999999999</v>
      </c>
      <c r="R239" s="214">
        <f>Q239*H239</f>
        <v>0.49280000000000002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128</v>
      </c>
      <c r="AT239" s="216" t="s">
        <v>117</v>
      </c>
      <c r="AU239" s="216" t="s">
        <v>82</v>
      </c>
      <c r="AY239" s="18" t="s">
        <v>114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80</v>
      </c>
      <c r="BK239" s="217">
        <f>ROUND(I239*H239,2)</f>
        <v>0</v>
      </c>
      <c r="BL239" s="18" t="s">
        <v>128</v>
      </c>
      <c r="BM239" s="216" t="s">
        <v>322</v>
      </c>
    </row>
    <row r="240" s="2" customFormat="1">
      <c r="A240" s="39"/>
      <c r="B240" s="40"/>
      <c r="C240" s="41"/>
      <c r="D240" s="218" t="s">
        <v>124</v>
      </c>
      <c r="E240" s="41"/>
      <c r="F240" s="219" t="s">
        <v>323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124</v>
      </c>
      <c r="AU240" s="18" t="s">
        <v>82</v>
      </c>
    </row>
    <row r="241" s="13" customFormat="1">
      <c r="A241" s="13"/>
      <c r="B241" s="223"/>
      <c r="C241" s="224"/>
      <c r="D241" s="218" t="s">
        <v>125</v>
      </c>
      <c r="E241" s="225" t="s">
        <v>19</v>
      </c>
      <c r="F241" s="226" t="s">
        <v>219</v>
      </c>
      <c r="G241" s="224"/>
      <c r="H241" s="225" t="s">
        <v>19</v>
      </c>
      <c r="I241" s="227"/>
      <c r="J241" s="224"/>
      <c r="K241" s="224"/>
      <c r="L241" s="228"/>
      <c r="M241" s="229"/>
      <c r="N241" s="230"/>
      <c r="O241" s="230"/>
      <c r="P241" s="230"/>
      <c r="Q241" s="230"/>
      <c r="R241" s="230"/>
      <c r="S241" s="230"/>
      <c r="T241" s="23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2" t="s">
        <v>125</v>
      </c>
      <c r="AU241" s="232" t="s">
        <v>82</v>
      </c>
      <c r="AV241" s="13" t="s">
        <v>80</v>
      </c>
      <c r="AW241" s="13" t="s">
        <v>33</v>
      </c>
      <c r="AX241" s="13" t="s">
        <v>72</v>
      </c>
      <c r="AY241" s="232" t="s">
        <v>114</v>
      </c>
    </row>
    <row r="242" s="13" customFormat="1">
      <c r="A242" s="13"/>
      <c r="B242" s="223"/>
      <c r="C242" s="224"/>
      <c r="D242" s="218" t="s">
        <v>125</v>
      </c>
      <c r="E242" s="225" t="s">
        <v>19</v>
      </c>
      <c r="F242" s="226" t="s">
        <v>324</v>
      </c>
      <c r="G242" s="224"/>
      <c r="H242" s="225" t="s">
        <v>19</v>
      </c>
      <c r="I242" s="227"/>
      <c r="J242" s="224"/>
      <c r="K242" s="224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125</v>
      </c>
      <c r="AU242" s="232" t="s">
        <v>82</v>
      </c>
      <c r="AV242" s="13" t="s">
        <v>80</v>
      </c>
      <c r="AW242" s="13" t="s">
        <v>33</v>
      </c>
      <c r="AX242" s="13" t="s">
        <v>72</v>
      </c>
      <c r="AY242" s="232" t="s">
        <v>114</v>
      </c>
    </row>
    <row r="243" s="13" customFormat="1">
      <c r="A243" s="13"/>
      <c r="B243" s="223"/>
      <c r="C243" s="224"/>
      <c r="D243" s="218" t="s">
        <v>125</v>
      </c>
      <c r="E243" s="225" t="s">
        <v>19</v>
      </c>
      <c r="F243" s="226" t="s">
        <v>325</v>
      </c>
      <c r="G243" s="224"/>
      <c r="H243" s="225" t="s">
        <v>19</v>
      </c>
      <c r="I243" s="227"/>
      <c r="J243" s="224"/>
      <c r="K243" s="224"/>
      <c r="L243" s="228"/>
      <c r="M243" s="229"/>
      <c r="N243" s="230"/>
      <c r="O243" s="230"/>
      <c r="P243" s="230"/>
      <c r="Q243" s="230"/>
      <c r="R243" s="230"/>
      <c r="S243" s="230"/>
      <c r="T243" s="23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2" t="s">
        <v>125</v>
      </c>
      <c r="AU243" s="232" t="s">
        <v>82</v>
      </c>
      <c r="AV243" s="13" t="s">
        <v>80</v>
      </c>
      <c r="AW243" s="13" t="s">
        <v>33</v>
      </c>
      <c r="AX243" s="13" t="s">
        <v>72</v>
      </c>
      <c r="AY243" s="232" t="s">
        <v>114</v>
      </c>
    </row>
    <row r="244" s="14" customFormat="1">
      <c r="A244" s="14"/>
      <c r="B244" s="233"/>
      <c r="C244" s="234"/>
      <c r="D244" s="218" t="s">
        <v>125</v>
      </c>
      <c r="E244" s="235" t="s">
        <v>19</v>
      </c>
      <c r="F244" s="236" t="s">
        <v>326</v>
      </c>
      <c r="G244" s="234"/>
      <c r="H244" s="237">
        <v>6.4000000000000004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3" t="s">
        <v>125</v>
      </c>
      <c r="AU244" s="243" t="s">
        <v>82</v>
      </c>
      <c r="AV244" s="14" t="s">
        <v>82</v>
      </c>
      <c r="AW244" s="14" t="s">
        <v>33</v>
      </c>
      <c r="AX244" s="14" t="s">
        <v>72</v>
      </c>
      <c r="AY244" s="243" t="s">
        <v>114</v>
      </c>
    </row>
    <row r="245" s="15" customFormat="1">
      <c r="A245" s="15"/>
      <c r="B245" s="244"/>
      <c r="C245" s="245"/>
      <c r="D245" s="218" t="s">
        <v>125</v>
      </c>
      <c r="E245" s="246" t="s">
        <v>19</v>
      </c>
      <c r="F245" s="247" t="s">
        <v>127</v>
      </c>
      <c r="G245" s="245"/>
      <c r="H245" s="248">
        <v>6.4000000000000004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4" t="s">
        <v>125</v>
      </c>
      <c r="AU245" s="254" t="s">
        <v>82</v>
      </c>
      <c r="AV245" s="15" t="s">
        <v>128</v>
      </c>
      <c r="AW245" s="15" t="s">
        <v>33</v>
      </c>
      <c r="AX245" s="15" t="s">
        <v>80</v>
      </c>
      <c r="AY245" s="254" t="s">
        <v>114</v>
      </c>
    </row>
    <row r="246" s="2" customFormat="1" ht="16.5" customHeight="1">
      <c r="A246" s="39"/>
      <c r="B246" s="40"/>
      <c r="C246" s="205" t="s">
        <v>327</v>
      </c>
      <c r="D246" s="205" t="s">
        <v>117</v>
      </c>
      <c r="E246" s="206" t="s">
        <v>328</v>
      </c>
      <c r="F246" s="207" t="s">
        <v>329</v>
      </c>
      <c r="G246" s="208" t="s">
        <v>174</v>
      </c>
      <c r="H246" s="209">
        <v>214.91200000000001</v>
      </c>
      <c r="I246" s="210"/>
      <c r="J246" s="211">
        <f>ROUND(I246*H246,2)</f>
        <v>0</v>
      </c>
      <c r="K246" s="207" t="s">
        <v>121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0.11</v>
      </c>
      <c r="R246" s="214">
        <f>Q246*H246</f>
        <v>23.640319999999999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128</v>
      </c>
      <c r="AT246" s="216" t="s">
        <v>117</v>
      </c>
      <c r="AU246" s="216" t="s">
        <v>82</v>
      </c>
      <c r="AY246" s="18" t="s">
        <v>114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128</v>
      </c>
      <c r="BM246" s="216" t="s">
        <v>330</v>
      </c>
    </row>
    <row r="247" s="2" customFormat="1">
      <c r="A247" s="39"/>
      <c r="B247" s="40"/>
      <c r="C247" s="41"/>
      <c r="D247" s="218" t="s">
        <v>124</v>
      </c>
      <c r="E247" s="41"/>
      <c r="F247" s="219" t="s">
        <v>331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124</v>
      </c>
      <c r="AU247" s="18" t="s">
        <v>82</v>
      </c>
    </row>
    <row r="248" s="13" customFormat="1">
      <c r="A248" s="13"/>
      <c r="B248" s="223"/>
      <c r="C248" s="224"/>
      <c r="D248" s="218" t="s">
        <v>125</v>
      </c>
      <c r="E248" s="225" t="s">
        <v>19</v>
      </c>
      <c r="F248" s="226" t="s">
        <v>219</v>
      </c>
      <c r="G248" s="224"/>
      <c r="H248" s="225" t="s">
        <v>19</v>
      </c>
      <c r="I248" s="227"/>
      <c r="J248" s="224"/>
      <c r="K248" s="224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125</v>
      </c>
      <c r="AU248" s="232" t="s">
        <v>82</v>
      </c>
      <c r="AV248" s="13" t="s">
        <v>80</v>
      </c>
      <c r="AW248" s="13" t="s">
        <v>33</v>
      </c>
      <c r="AX248" s="13" t="s">
        <v>72</v>
      </c>
      <c r="AY248" s="232" t="s">
        <v>114</v>
      </c>
    </row>
    <row r="249" s="13" customFormat="1">
      <c r="A249" s="13"/>
      <c r="B249" s="223"/>
      <c r="C249" s="224"/>
      <c r="D249" s="218" t="s">
        <v>125</v>
      </c>
      <c r="E249" s="225" t="s">
        <v>19</v>
      </c>
      <c r="F249" s="226" t="s">
        <v>324</v>
      </c>
      <c r="G249" s="224"/>
      <c r="H249" s="225" t="s">
        <v>19</v>
      </c>
      <c r="I249" s="227"/>
      <c r="J249" s="224"/>
      <c r="K249" s="224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125</v>
      </c>
      <c r="AU249" s="232" t="s">
        <v>82</v>
      </c>
      <c r="AV249" s="13" t="s">
        <v>80</v>
      </c>
      <c r="AW249" s="13" t="s">
        <v>33</v>
      </c>
      <c r="AX249" s="13" t="s">
        <v>72</v>
      </c>
      <c r="AY249" s="232" t="s">
        <v>114</v>
      </c>
    </row>
    <row r="250" s="13" customFormat="1">
      <c r="A250" s="13"/>
      <c r="B250" s="223"/>
      <c r="C250" s="224"/>
      <c r="D250" s="218" t="s">
        <v>125</v>
      </c>
      <c r="E250" s="225" t="s">
        <v>19</v>
      </c>
      <c r="F250" s="226" t="s">
        <v>317</v>
      </c>
      <c r="G250" s="224"/>
      <c r="H250" s="225" t="s">
        <v>19</v>
      </c>
      <c r="I250" s="227"/>
      <c r="J250" s="224"/>
      <c r="K250" s="224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125</v>
      </c>
      <c r="AU250" s="232" t="s">
        <v>82</v>
      </c>
      <c r="AV250" s="13" t="s">
        <v>80</v>
      </c>
      <c r="AW250" s="13" t="s">
        <v>33</v>
      </c>
      <c r="AX250" s="13" t="s">
        <v>72</v>
      </c>
      <c r="AY250" s="232" t="s">
        <v>114</v>
      </c>
    </row>
    <row r="251" s="14" customFormat="1">
      <c r="A251" s="14"/>
      <c r="B251" s="233"/>
      <c r="C251" s="234"/>
      <c r="D251" s="218" t="s">
        <v>125</v>
      </c>
      <c r="E251" s="235" t="s">
        <v>19</v>
      </c>
      <c r="F251" s="236" t="s">
        <v>332</v>
      </c>
      <c r="G251" s="234"/>
      <c r="H251" s="237">
        <v>189.68899999999999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3" t="s">
        <v>125</v>
      </c>
      <c r="AU251" s="243" t="s">
        <v>82</v>
      </c>
      <c r="AV251" s="14" t="s">
        <v>82</v>
      </c>
      <c r="AW251" s="14" t="s">
        <v>33</v>
      </c>
      <c r="AX251" s="14" t="s">
        <v>72</v>
      </c>
      <c r="AY251" s="243" t="s">
        <v>114</v>
      </c>
    </row>
    <row r="252" s="14" customFormat="1">
      <c r="A252" s="14"/>
      <c r="B252" s="233"/>
      <c r="C252" s="234"/>
      <c r="D252" s="218" t="s">
        <v>125</v>
      </c>
      <c r="E252" s="235" t="s">
        <v>19</v>
      </c>
      <c r="F252" s="236" t="s">
        <v>333</v>
      </c>
      <c r="G252" s="234"/>
      <c r="H252" s="237">
        <v>7.1849999999999996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3" t="s">
        <v>125</v>
      </c>
      <c r="AU252" s="243" t="s">
        <v>82</v>
      </c>
      <c r="AV252" s="14" t="s">
        <v>82</v>
      </c>
      <c r="AW252" s="14" t="s">
        <v>33</v>
      </c>
      <c r="AX252" s="14" t="s">
        <v>72</v>
      </c>
      <c r="AY252" s="243" t="s">
        <v>114</v>
      </c>
    </row>
    <row r="253" s="13" customFormat="1">
      <c r="A253" s="13"/>
      <c r="B253" s="223"/>
      <c r="C253" s="224"/>
      <c r="D253" s="218" t="s">
        <v>125</v>
      </c>
      <c r="E253" s="225" t="s">
        <v>19</v>
      </c>
      <c r="F253" s="226" t="s">
        <v>334</v>
      </c>
      <c r="G253" s="224"/>
      <c r="H253" s="225" t="s">
        <v>19</v>
      </c>
      <c r="I253" s="227"/>
      <c r="J253" s="224"/>
      <c r="K253" s="224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125</v>
      </c>
      <c r="AU253" s="232" t="s">
        <v>82</v>
      </c>
      <c r="AV253" s="13" t="s">
        <v>80</v>
      </c>
      <c r="AW253" s="13" t="s">
        <v>33</v>
      </c>
      <c r="AX253" s="13" t="s">
        <v>72</v>
      </c>
      <c r="AY253" s="232" t="s">
        <v>114</v>
      </c>
    </row>
    <row r="254" s="14" customFormat="1">
      <c r="A254" s="14"/>
      <c r="B254" s="233"/>
      <c r="C254" s="234"/>
      <c r="D254" s="218" t="s">
        <v>125</v>
      </c>
      <c r="E254" s="235" t="s">
        <v>19</v>
      </c>
      <c r="F254" s="236" t="s">
        <v>335</v>
      </c>
      <c r="G254" s="234"/>
      <c r="H254" s="237">
        <v>18.038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3" t="s">
        <v>125</v>
      </c>
      <c r="AU254" s="243" t="s">
        <v>82</v>
      </c>
      <c r="AV254" s="14" t="s">
        <v>82</v>
      </c>
      <c r="AW254" s="14" t="s">
        <v>33</v>
      </c>
      <c r="AX254" s="14" t="s">
        <v>72</v>
      </c>
      <c r="AY254" s="243" t="s">
        <v>114</v>
      </c>
    </row>
    <row r="255" s="15" customFormat="1">
      <c r="A255" s="15"/>
      <c r="B255" s="244"/>
      <c r="C255" s="245"/>
      <c r="D255" s="218" t="s">
        <v>125</v>
      </c>
      <c r="E255" s="246" t="s">
        <v>19</v>
      </c>
      <c r="F255" s="247" t="s">
        <v>127</v>
      </c>
      <c r="G255" s="245"/>
      <c r="H255" s="248">
        <v>214.91200000000001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4" t="s">
        <v>125</v>
      </c>
      <c r="AU255" s="254" t="s">
        <v>82</v>
      </c>
      <c r="AV255" s="15" t="s">
        <v>128</v>
      </c>
      <c r="AW255" s="15" t="s">
        <v>33</v>
      </c>
      <c r="AX255" s="15" t="s">
        <v>80</v>
      </c>
      <c r="AY255" s="254" t="s">
        <v>114</v>
      </c>
    </row>
    <row r="256" s="2" customFormat="1" ht="16.5" customHeight="1">
      <c r="A256" s="39"/>
      <c r="B256" s="40"/>
      <c r="C256" s="205" t="s">
        <v>336</v>
      </c>
      <c r="D256" s="205" t="s">
        <v>117</v>
      </c>
      <c r="E256" s="206" t="s">
        <v>337</v>
      </c>
      <c r="F256" s="207" t="s">
        <v>338</v>
      </c>
      <c r="G256" s="208" t="s">
        <v>174</v>
      </c>
      <c r="H256" s="209">
        <v>758.75699999999995</v>
      </c>
      <c r="I256" s="210"/>
      <c r="J256" s="211">
        <f>ROUND(I256*H256,2)</f>
        <v>0</v>
      </c>
      <c r="K256" s="207" t="s">
        <v>121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0.010999999999999999</v>
      </c>
      <c r="R256" s="214">
        <f>Q256*H256</f>
        <v>8.3463269999999987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128</v>
      </c>
      <c r="AT256" s="216" t="s">
        <v>117</v>
      </c>
      <c r="AU256" s="216" t="s">
        <v>82</v>
      </c>
      <c r="AY256" s="18" t="s">
        <v>114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128</v>
      </c>
      <c r="BM256" s="216" t="s">
        <v>339</v>
      </c>
    </row>
    <row r="257" s="2" customFormat="1">
      <c r="A257" s="39"/>
      <c r="B257" s="40"/>
      <c r="C257" s="41"/>
      <c r="D257" s="218" t="s">
        <v>124</v>
      </c>
      <c r="E257" s="41"/>
      <c r="F257" s="219" t="s">
        <v>340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124</v>
      </c>
      <c r="AU257" s="18" t="s">
        <v>82</v>
      </c>
    </row>
    <row r="258" s="13" customFormat="1">
      <c r="A258" s="13"/>
      <c r="B258" s="223"/>
      <c r="C258" s="224"/>
      <c r="D258" s="218" t="s">
        <v>125</v>
      </c>
      <c r="E258" s="225" t="s">
        <v>19</v>
      </c>
      <c r="F258" s="226" t="s">
        <v>219</v>
      </c>
      <c r="G258" s="224"/>
      <c r="H258" s="225" t="s">
        <v>19</v>
      </c>
      <c r="I258" s="227"/>
      <c r="J258" s="224"/>
      <c r="K258" s="224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125</v>
      </c>
      <c r="AU258" s="232" t="s">
        <v>82</v>
      </c>
      <c r="AV258" s="13" t="s">
        <v>80</v>
      </c>
      <c r="AW258" s="13" t="s">
        <v>33</v>
      </c>
      <c r="AX258" s="13" t="s">
        <v>72</v>
      </c>
      <c r="AY258" s="232" t="s">
        <v>114</v>
      </c>
    </row>
    <row r="259" s="13" customFormat="1">
      <c r="A259" s="13"/>
      <c r="B259" s="223"/>
      <c r="C259" s="224"/>
      <c r="D259" s="218" t="s">
        <v>125</v>
      </c>
      <c r="E259" s="225" t="s">
        <v>19</v>
      </c>
      <c r="F259" s="226" t="s">
        <v>317</v>
      </c>
      <c r="G259" s="224"/>
      <c r="H259" s="225" t="s">
        <v>19</v>
      </c>
      <c r="I259" s="227"/>
      <c r="J259" s="224"/>
      <c r="K259" s="224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125</v>
      </c>
      <c r="AU259" s="232" t="s">
        <v>82</v>
      </c>
      <c r="AV259" s="13" t="s">
        <v>80</v>
      </c>
      <c r="AW259" s="13" t="s">
        <v>33</v>
      </c>
      <c r="AX259" s="13" t="s">
        <v>72</v>
      </c>
      <c r="AY259" s="232" t="s">
        <v>114</v>
      </c>
    </row>
    <row r="260" s="14" customFormat="1">
      <c r="A260" s="14"/>
      <c r="B260" s="233"/>
      <c r="C260" s="234"/>
      <c r="D260" s="218" t="s">
        <v>125</v>
      </c>
      <c r="E260" s="235" t="s">
        <v>19</v>
      </c>
      <c r="F260" s="236" t="s">
        <v>341</v>
      </c>
      <c r="G260" s="234"/>
      <c r="H260" s="237">
        <v>758.75699999999995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3" t="s">
        <v>125</v>
      </c>
      <c r="AU260" s="243" t="s">
        <v>82</v>
      </c>
      <c r="AV260" s="14" t="s">
        <v>82</v>
      </c>
      <c r="AW260" s="14" t="s">
        <v>33</v>
      </c>
      <c r="AX260" s="14" t="s">
        <v>72</v>
      </c>
      <c r="AY260" s="243" t="s">
        <v>114</v>
      </c>
    </row>
    <row r="261" s="15" customFormat="1">
      <c r="A261" s="15"/>
      <c r="B261" s="244"/>
      <c r="C261" s="245"/>
      <c r="D261" s="218" t="s">
        <v>125</v>
      </c>
      <c r="E261" s="246" t="s">
        <v>19</v>
      </c>
      <c r="F261" s="247" t="s">
        <v>127</v>
      </c>
      <c r="G261" s="245"/>
      <c r="H261" s="248">
        <v>758.75699999999995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4" t="s">
        <v>125</v>
      </c>
      <c r="AU261" s="254" t="s">
        <v>82</v>
      </c>
      <c r="AV261" s="15" t="s">
        <v>128</v>
      </c>
      <c r="AW261" s="15" t="s">
        <v>33</v>
      </c>
      <c r="AX261" s="15" t="s">
        <v>80</v>
      </c>
      <c r="AY261" s="254" t="s">
        <v>114</v>
      </c>
    </row>
    <row r="262" s="2" customFormat="1" ht="21.75" customHeight="1">
      <c r="A262" s="39"/>
      <c r="B262" s="40"/>
      <c r="C262" s="205" t="s">
        <v>342</v>
      </c>
      <c r="D262" s="205" t="s">
        <v>117</v>
      </c>
      <c r="E262" s="206" t="s">
        <v>343</v>
      </c>
      <c r="F262" s="207" t="s">
        <v>344</v>
      </c>
      <c r="G262" s="208" t="s">
        <v>202</v>
      </c>
      <c r="H262" s="209">
        <v>63.799999999999997</v>
      </c>
      <c r="I262" s="210"/>
      <c r="J262" s="211">
        <f>ROUND(I262*H262,2)</f>
        <v>0</v>
      </c>
      <c r="K262" s="207" t="s">
        <v>121</v>
      </c>
      <c r="L262" s="45"/>
      <c r="M262" s="212" t="s">
        <v>19</v>
      </c>
      <c r="N262" s="213" t="s">
        <v>43</v>
      </c>
      <c r="O262" s="85"/>
      <c r="P262" s="214">
        <f>O262*H262</f>
        <v>0</v>
      </c>
      <c r="Q262" s="214">
        <v>2.0000000000000002E-05</v>
      </c>
      <c r="R262" s="214">
        <f>Q262*H262</f>
        <v>0.001276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128</v>
      </c>
      <c r="AT262" s="216" t="s">
        <v>117</v>
      </c>
      <c r="AU262" s="216" t="s">
        <v>82</v>
      </c>
      <c r="AY262" s="18" t="s">
        <v>114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128</v>
      </c>
      <c r="BM262" s="216" t="s">
        <v>345</v>
      </c>
    </row>
    <row r="263" s="2" customFormat="1">
      <c r="A263" s="39"/>
      <c r="B263" s="40"/>
      <c r="C263" s="41"/>
      <c r="D263" s="218" t="s">
        <v>124</v>
      </c>
      <c r="E263" s="41"/>
      <c r="F263" s="219" t="s">
        <v>346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124</v>
      </c>
      <c r="AU263" s="18" t="s">
        <v>82</v>
      </c>
    </row>
    <row r="264" s="13" customFormat="1">
      <c r="A264" s="13"/>
      <c r="B264" s="223"/>
      <c r="C264" s="224"/>
      <c r="D264" s="218" t="s">
        <v>125</v>
      </c>
      <c r="E264" s="225" t="s">
        <v>19</v>
      </c>
      <c r="F264" s="226" t="s">
        <v>219</v>
      </c>
      <c r="G264" s="224"/>
      <c r="H264" s="225" t="s">
        <v>19</v>
      </c>
      <c r="I264" s="227"/>
      <c r="J264" s="224"/>
      <c r="K264" s="224"/>
      <c r="L264" s="228"/>
      <c r="M264" s="229"/>
      <c r="N264" s="230"/>
      <c r="O264" s="230"/>
      <c r="P264" s="230"/>
      <c r="Q264" s="230"/>
      <c r="R264" s="230"/>
      <c r="S264" s="230"/>
      <c r="T264" s="23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2" t="s">
        <v>125</v>
      </c>
      <c r="AU264" s="232" t="s">
        <v>82</v>
      </c>
      <c r="AV264" s="13" t="s">
        <v>80</v>
      </c>
      <c r="AW264" s="13" t="s">
        <v>33</v>
      </c>
      <c r="AX264" s="13" t="s">
        <v>72</v>
      </c>
      <c r="AY264" s="232" t="s">
        <v>114</v>
      </c>
    </row>
    <row r="265" s="13" customFormat="1">
      <c r="A265" s="13"/>
      <c r="B265" s="223"/>
      <c r="C265" s="224"/>
      <c r="D265" s="218" t="s">
        <v>125</v>
      </c>
      <c r="E265" s="225" t="s">
        <v>19</v>
      </c>
      <c r="F265" s="226" t="s">
        <v>347</v>
      </c>
      <c r="G265" s="224"/>
      <c r="H265" s="225" t="s">
        <v>19</v>
      </c>
      <c r="I265" s="227"/>
      <c r="J265" s="224"/>
      <c r="K265" s="224"/>
      <c r="L265" s="228"/>
      <c r="M265" s="229"/>
      <c r="N265" s="230"/>
      <c r="O265" s="230"/>
      <c r="P265" s="230"/>
      <c r="Q265" s="230"/>
      <c r="R265" s="230"/>
      <c r="S265" s="230"/>
      <c r="T265" s="23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125</v>
      </c>
      <c r="AU265" s="232" t="s">
        <v>82</v>
      </c>
      <c r="AV265" s="13" t="s">
        <v>80</v>
      </c>
      <c r="AW265" s="13" t="s">
        <v>33</v>
      </c>
      <c r="AX265" s="13" t="s">
        <v>72</v>
      </c>
      <c r="AY265" s="232" t="s">
        <v>114</v>
      </c>
    </row>
    <row r="266" s="14" customFormat="1">
      <c r="A266" s="14"/>
      <c r="B266" s="233"/>
      <c r="C266" s="234"/>
      <c r="D266" s="218" t="s">
        <v>125</v>
      </c>
      <c r="E266" s="235" t="s">
        <v>19</v>
      </c>
      <c r="F266" s="236" t="s">
        <v>348</v>
      </c>
      <c r="G266" s="234"/>
      <c r="H266" s="237">
        <v>11.800000000000001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3" t="s">
        <v>125</v>
      </c>
      <c r="AU266" s="243" t="s">
        <v>82</v>
      </c>
      <c r="AV266" s="14" t="s">
        <v>82</v>
      </c>
      <c r="AW266" s="14" t="s">
        <v>33</v>
      </c>
      <c r="AX266" s="14" t="s">
        <v>72</v>
      </c>
      <c r="AY266" s="243" t="s">
        <v>114</v>
      </c>
    </row>
    <row r="267" s="13" customFormat="1">
      <c r="A267" s="13"/>
      <c r="B267" s="223"/>
      <c r="C267" s="224"/>
      <c r="D267" s="218" t="s">
        <v>125</v>
      </c>
      <c r="E267" s="225" t="s">
        <v>19</v>
      </c>
      <c r="F267" s="226" t="s">
        <v>349</v>
      </c>
      <c r="G267" s="224"/>
      <c r="H267" s="225" t="s">
        <v>19</v>
      </c>
      <c r="I267" s="227"/>
      <c r="J267" s="224"/>
      <c r="K267" s="224"/>
      <c r="L267" s="228"/>
      <c r="M267" s="229"/>
      <c r="N267" s="230"/>
      <c r="O267" s="230"/>
      <c r="P267" s="230"/>
      <c r="Q267" s="230"/>
      <c r="R267" s="230"/>
      <c r="S267" s="230"/>
      <c r="T267" s="23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2" t="s">
        <v>125</v>
      </c>
      <c r="AU267" s="232" t="s">
        <v>82</v>
      </c>
      <c r="AV267" s="13" t="s">
        <v>80</v>
      </c>
      <c r="AW267" s="13" t="s">
        <v>33</v>
      </c>
      <c r="AX267" s="13" t="s">
        <v>72</v>
      </c>
      <c r="AY267" s="232" t="s">
        <v>114</v>
      </c>
    </row>
    <row r="268" s="14" customFormat="1">
      <c r="A268" s="14"/>
      <c r="B268" s="233"/>
      <c r="C268" s="234"/>
      <c r="D268" s="218" t="s">
        <v>125</v>
      </c>
      <c r="E268" s="235" t="s">
        <v>19</v>
      </c>
      <c r="F268" s="236" t="s">
        <v>350</v>
      </c>
      <c r="G268" s="234"/>
      <c r="H268" s="237">
        <v>52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3" t="s">
        <v>125</v>
      </c>
      <c r="AU268" s="243" t="s">
        <v>82</v>
      </c>
      <c r="AV268" s="14" t="s">
        <v>82</v>
      </c>
      <c r="AW268" s="14" t="s">
        <v>33</v>
      </c>
      <c r="AX268" s="14" t="s">
        <v>72</v>
      </c>
      <c r="AY268" s="243" t="s">
        <v>114</v>
      </c>
    </row>
    <row r="269" s="15" customFormat="1">
      <c r="A269" s="15"/>
      <c r="B269" s="244"/>
      <c r="C269" s="245"/>
      <c r="D269" s="218" t="s">
        <v>125</v>
      </c>
      <c r="E269" s="246" t="s">
        <v>19</v>
      </c>
      <c r="F269" s="247" t="s">
        <v>127</v>
      </c>
      <c r="G269" s="245"/>
      <c r="H269" s="248">
        <v>63.799999999999997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4" t="s">
        <v>125</v>
      </c>
      <c r="AU269" s="254" t="s">
        <v>82</v>
      </c>
      <c r="AV269" s="15" t="s">
        <v>128</v>
      </c>
      <c r="AW269" s="15" t="s">
        <v>33</v>
      </c>
      <c r="AX269" s="15" t="s">
        <v>80</v>
      </c>
      <c r="AY269" s="254" t="s">
        <v>114</v>
      </c>
    </row>
    <row r="270" s="2" customFormat="1" ht="16.5" customHeight="1">
      <c r="A270" s="39"/>
      <c r="B270" s="40"/>
      <c r="C270" s="205" t="s">
        <v>351</v>
      </c>
      <c r="D270" s="205" t="s">
        <v>117</v>
      </c>
      <c r="E270" s="206" t="s">
        <v>352</v>
      </c>
      <c r="F270" s="207" t="s">
        <v>353</v>
      </c>
      <c r="G270" s="208" t="s">
        <v>202</v>
      </c>
      <c r="H270" s="209">
        <v>52</v>
      </c>
      <c r="I270" s="210"/>
      <c r="J270" s="211">
        <f>ROUND(I270*H270,2)</f>
        <v>0</v>
      </c>
      <c r="K270" s="207" t="s">
        <v>121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5.0000000000000002E-05</v>
      </c>
      <c r="R270" s="214">
        <f>Q270*H270</f>
        <v>0.0026000000000000003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128</v>
      </c>
      <c r="AT270" s="216" t="s">
        <v>117</v>
      </c>
      <c r="AU270" s="216" t="s">
        <v>82</v>
      </c>
      <c r="AY270" s="18" t="s">
        <v>114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128</v>
      </c>
      <c r="BM270" s="216" t="s">
        <v>354</v>
      </c>
    </row>
    <row r="271" s="2" customFormat="1">
      <c r="A271" s="39"/>
      <c r="B271" s="40"/>
      <c r="C271" s="41"/>
      <c r="D271" s="218" t="s">
        <v>124</v>
      </c>
      <c r="E271" s="41"/>
      <c r="F271" s="219" t="s">
        <v>355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124</v>
      </c>
      <c r="AU271" s="18" t="s">
        <v>82</v>
      </c>
    </row>
    <row r="272" s="13" customFormat="1">
      <c r="A272" s="13"/>
      <c r="B272" s="223"/>
      <c r="C272" s="224"/>
      <c r="D272" s="218" t="s">
        <v>125</v>
      </c>
      <c r="E272" s="225" t="s">
        <v>19</v>
      </c>
      <c r="F272" s="226" t="s">
        <v>219</v>
      </c>
      <c r="G272" s="224"/>
      <c r="H272" s="225" t="s">
        <v>19</v>
      </c>
      <c r="I272" s="227"/>
      <c r="J272" s="224"/>
      <c r="K272" s="224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125</v>
      </c>
      <c r="AU272" s="232" t="s">
        <v>82</v>
      </c>
      <c r="AV272" s="13" t="s">
        <v>80</v>
      </c>
      <c r="AW272" s="13" t="s">
        <v>33</v>
      </c>
      <c r="AX272" s="13" t="s">
        <v>72</v>
      </c>
      <c r="AY272" s="232" t="s">
        <v>114</v>
      </c>
    </row>
    <row r="273" s="13" customFormat="1">
      <c r="A273" s="13"/>
      <c r="B273" s="223"/>
      <c r="C273" s="224"/>
      <c r="D273" s="218" t="s">
        <v>125</v>
      </c>
      <c r="E273" s="225" t="s">
        <v>19</v>
      </c>
      <c r="F273" s="226" t="s">
        <v>356</v>
      </c>
      <c r="G273" s="224"/>
      <c r="H273" s="225" t="s">
        <v>19</v>
      </c>
      <c r="I273" s="227"/>
      <c r="J273" s="224"/>
      <c r="K273" s="224"/>
      <c r="L273" s="228"/>
      <c r="M273" s="229"/>
      <c r="N273" s="230"/>
      <c r="O273" s="230"/>
      <c r="P273" s="230"/>
      <c r="Q273" s="230"/>
      <c r="R273" s="230"/>
      <c r="S273" s="230"/>
      <c r="T273" s="23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2" t="s">
        <v>125</v>
      </c>
      <c r="AU273" s="232" t="s">
        <v>82</v>
      </c>
      <c r="AV273" s="13" t="s">
        <v>80</v>
      </c>
      <c r="AW273" s="13" t="s">
        <v>33</v>
      </c>
      <c r="AX273" s="13" t="s">
        <v>72</v>
      </c>
      <c r="AY273" s="232" t="s">
        <v>114</v>
      </c>
    </row>
    <row r="274" s="14" customFormat="1">
      <c r="A274" s="14"/>
      <c r="B274" s="233"/>
      <c r="C274" s="234"/>
      <c r="D274" s="218" t="s">
        <v>125</v>
      </c>
      <c r="E274" s="235" t="s">
        <v>19</v>
      </c>
      <c r="F274" s="236" t="s">
        <v>350</v>
      </c>
      <c r="G274" s="234"/>
      <c r="H274" s="237">
        <v>52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3" t="s">
        <v>125</v>
      </c>
      <c r="AU274" s="243" t="s">
        <v>82</v>
      </c>
      <c r="AV274" s="14" t="s">
        <v>82</v>
      </c>
      <c r="AW274" s="14" t="s">
        <v>33</v>
      </c>
      <c r="AX274" s="14" t="s">
        <v>72</v>
      </c>
      <c r="AY274" s="243" t="s">
        <v>114</v>
      </c>
    </row>
    <row r="275" s="15" customFormat="1">
      <c r="A275" s="15"/>
      <c r="B275" s="244"/>
      <c r="C275" s="245"/>
      <c r="D275" s="218" t="s">
        <v>125</v>
      </c>
      <c r="E275" s="246" t="s">
        <v>19</v>
      </c>
      <c r="F275" s="247" t="s">
        <v>127</v>
      </c>
      <c r="G275" s="245"/>
      <c r="H275" s="248">
        <v>52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4" t="s">
        <v>125</v>
      </c>
      <c r="AU275" s="254" t="s">
        <v>82</v>
      </c>
      <c r="AV275" s="15" t="s">
        <v>128</v>
      </c>
      <c r="AW275" s="15" t="s">
        <v>33</v>
      </c>
      <c r="AX275" s="15" t="s">
        <v>80</v>
      </c>
      <c r="AY275" s="254" t="s">
        <v>114</v>
      </c>
    </row>
    <row r="276" s="2" customFormat="1" ht="16.5" customHeight="1">
      <c r="A276" s="39"/>
      <c r="B276" s="40"/>
      <c r="C276" s="205" t="s">
        <v>357</v>
      </c>
      <c r="D276" s="205" t="s">
        <v>117</v>
      </c>
      <c r="E276" s="206" t="s">
        <v>358</v>
      </c>
      <c r="F276" s="207" t="s">
        <v>359</v>
      </c>
      <c r="G276" s="208" t="s">
        <v>174</v>
      </c>
      <c r="H276" s="209">
        <v>262.39999999999998</v>
      </c>
      <c r="I276" s="210"/>
      <c r="J276" s="211">
        <f>ROUND(I276*H276,2)</f>
        <v>0</v>
      </c>
      <c r="K276" s="207" t="s">
        <v>121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0.0016000000000000001</v>
      </c>
      <c r="R276" s="214">
        <f>Q276*H276</f>
        <v>0.41983999999999999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128</v>
      </c>
      <c r="AT276" s="216" t="s">
        <v>117</v>
      </c>
      <c r="AU276" s="216" t="s">
        <v>82</v>
      </c>
      <c r="AY276" s="18" t="s">
        <v>114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128</v>
      </c>
      <c r="BM276" s="216" t="s">
        <v>360</v>
      </c>
    </row>
    <row r="277" s="2" customFormat="1">
      <c r="A277" s="39"/>
      <c r="B277" s="40"/>
      <c r="C277" s="41"/>
      <c r="D277" s="218" t="s">
        <v>124</v>
      </c>
      <c r="E277" s="41"/>
      <c r="F277" s="219" t="s">
        <v>361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124</v>
      </c>
      <c r="AU277" s="18" t="s">
        <v>82</v>
      </c>
    </row>
    <row r="278" s="13" customFormat="1">
      <c r="A278" s="13"/>
      <c r="B278" s="223"/>
      <c r="C278" s="224"/>
      <c r="D278" s="218" t="s">
        <v>125</v>
      </c>
      <c r="E278" s="225" t="s">
        <v>19</v>
      </c>
      <c r="F278" s="226" t="s">
        <v>219</v>
      </c>
      <c r="G278" s="224"/>
      <c r="H278" s="225" t="s">
        <v>19</v>
      </c>
      <c r="I278" s="227"/>
      <c r="J278" s="224"/>
      <c r="K278" s="224"/>
      <c r="L278" s="228"/>
      <c r="M278" s="229"/>
      <c r="N278" s="230"/>
      <c r="O278" s="230"/>
      <c r="P278" s="230"/>
      <c r="Q278" s="230"/>
      <c r="R278" s="230"/>
      <c r="S278" s="230"/>
      <c r="T278" s="23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2" t="s">
        <v>125</v>
      </c>
      <c r="AU278" s="232" t="s">
        <v>82</v>
      </c>
      <c r="AV278" s="13" t="s">
        <v>80</v>
      </c>
      <c r="AW278" s="13" t="s">
        <v>33</v>
      </c>
      <c r="AX278" s="13" t="s">
        <v>72</v>
      </c>
      <c r="AY278" s="232" t="s">
        <v>114</v>
      </c>
    </row>
    <row r="279" s="13" customFormat="1">
      <c r="A279" s="13"/>
      <c r="B279" s="223"/>
      <c r="C279" s="224"/>
      <c r="D279" s="218" t="s">
        <v>125</v>
      </c>
      <c r="E279" s="225" t="s">
        <v>19</v>
      </c>
      <c r="F279" s="226" t="s">
        <v>362</v>
      </c>
      <c r="G279" s="224"/>
      <c r="H279" s="225" t="s">
        <v>19</v>
      </c>
      <c r="I279" s="227"/>
      <c r="J279" s="224"/>
      <c r="K279" s="224"/>
      <c r="L279" s="228"/>
      <c r="M279" s="229"/>
      <c r="N279" s="230"/>
      <c r="O279" s="230"/>
      <c r="P279" s="230"/>
      <c r="Q279" s="230"/>
      <c r="R279" s="230"/>
      <c r="S279" s="230"/>
      <c r="T279" s="23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2" t="s">
        <v>125</v>
      </c>
      <c r="AU279" s="232" t="s">
        <v>82</v>
      </c>
      <c r="AV279" s="13" t="s">
        <v>80</v>
      </c>
      <c r="AW279" s="13" t="s">
        <v>33</v>
      </c>
      <c r="AX279" s="13" t="s">
        <v>72</v>
      </c>
      <c r="AY279" s="232" t="s">
        <v>114</v>
      </c>
    </row>
    <row r="280" s="13" customFormat="1">
      <c r="A280" s="13"/>
      <c r="B280" s="223"/>
      <c r="C280" s="224"/>
      <c r="D280" s="218" t="s">
        <v>125</v>
      </c>
      <c r="E280" s="225" t="s">
        <v>19</v>
      </c>
      <c r="F280" s="226" t="s">
        <v>363</v>
      </c>
      <c r="G280" s="224"/>
      <c r="H280" s="225" t="s">
        <v>19</v>
      </c>
      <c r="I280" s="227"/>
      <c r="J280" s="224"/>
      <c r="K280" s="224"/>
      <c r="L280" s="228"/>
      <c r="M280" s="229"/>
      <c r="N280" s="230"/>
      <c r="O280" s="230"/>
      <c r="P280" s="230"/>
      <c r="Q280" s="230"/>
      <c r="R280" s="230"/>
      <c r="S280" s="230"/>
      <c r="T280" s="23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125</v>
      </c>
      <c r="AU280" s="232" t="s">
        <v>82</v>
      </c>
      <c r="AV280" s="13" t="s">
        <v>80</v>
      </c>
      <c r="AW280" s="13" t="s">
        <v>33</v>
      </c>
      <c r="AX280" s="13" t="s">
        <v>72</v>
      </c>
      <c r="AY280" s="232" t="s">
        <v>114</v>
      </c>
    </row>
    <row r="281" s="14" customFormat="1">
      <c r="A281" s="14"/>
      <c r="B281" s="233"/>
      <c r="C281" s="234"/>
      <c r="D281" s="218" t="s">
        <v>125</v>
      </c>
      <c r="E281" s="235" t="s">
        <v>19</v>
      </c>
      <c r="F281" s="236" t="s">
        <v>364</v>
      </c>
      <c r="G281" s="234"/>
      <c r="H281" s="237">
        <v>262.39999999999998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3" t="s">
        <v>125</v>
      </c>
      <c r="AU281" s="243" t="s">
        <v>82</v>
      </c>
      <c r="AV281" s="14" t="s">
        <v>82</v>
      </c>
      <c r="AW281" s="14" t="s">
        <v>33</v>
      </c>
      <c r="AX281" s="14" t="s">
        <v>72</v>
      </c>
      <c r="AY281" s="243" t="s">
        <v>114</v>
      </c>
    </row>
    <row r="282" s="15" customFormat="1">
      <c r="A282" s="15"/>
      <c r="B282" s="244"/>
      <c r="C282" s="245"/>
      <c r="D282" s="218" t="s">
        <v>125</v>
      </c>
      <c r="E282" s="246" t="s">
        <v>19</v>
      </c>
      <c r="F282" s="247" t="s">
        <v>127</v>
      </c>
      <c r="G282" s="245"/>
      <c r="H282" s="248">
        <v>262.39999999999998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4" t="s">
        <v>125</v>
      </c>
      <c r="AU282" s="254" t="s">
        <v>82</v>
      </c>
      <c r="AV282" s="15" t="s">
        <v>128</v>
      </c>
      <c r="AW282" s="15" t="s">
        <v>33</v>
      </c>
      <c r="AX282" s="15" t="s">
        <v>80</v>
      </c>
      <c r="AY282" s="254" t="s">
        <v>114</v>
      </c>
    </row>
    <row r="283" s="2" customFormat="1" ht="16.5" customHeight="1">
      <c r="A283" s="39"/>
      <c r="B283" s="40"/>
      <c r="C283" s="259" t="s">
        <v>365</v>
      </c>
      <c r="D283" s="259" t="s">
        <v>183</v>
      </c>
      <c r="E283" s="260" t="s">
        <v>366</v>
      </c>
      <c r="F283" s="261" t="s">
        <v>367</v>
      </c>
      <c r="G283" s="262" t="s">
        <v>174</v>
      </c>
      <c r="H283" s="263">
        <v>270.27199999999999</v>
      </c>
      <c r="I283" s="264"/>
      <c r="J283" s="265">
        <f>ROUND(I283*H283,2)</f>
        <v>0</v>
      </c>
      <c r="K283" s="261" t="s">
        <v>121</v>
      </c>
      <c r="L283" s="266"/>
      <c r="M283" s="267" t="s">
        <v>19</v>
      </c>
      <c r="N283" s="268" t="s">
        <v>43</v>
      </c>
      <c r="O283" s="85"/>
      <c r="P283" s="214">
        <f>O283*H283</f>
        <v>0</v>
      </c>
      <c r="Q283" s="214">
        <v>0.14166999999999999</v>
      </c>
      <c r="R283" s="214">
        <f>Q283*H283</f>
        <v>38.289434239999999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187</v>
      </c>
      <c r="AT283" s="216" t="s">
        <v>183</v>
      </c>
      <c r="AU283" s="216" t="s">
        <v>82</v>
      </c>
      <c r="AY283" s="18" t="s">
        <v>114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80</v>
      </c>
      <c r="BK283" s="217">
        <f>ROUND(I283*H283,2)</f>
        <v>0</v>
      </c>
      <c r="BL283" s="18" t="s">
        <v>128</v>
      </c>
      <c r="BM283" s="216" t="s">
        <v>368</v>
      </c>
    </row>
    <row r="284" s="2" customFormat="1">
      <c r="A284" s="39"/>
      <c r="B284" s="40"/>
      <c r="C284" s="41"/>
      <c r="D284" s="218" t="s">
        <v>124</v>
      </c>
      <c r="E284" s="41"/>
      <c r="F284" s="219" t="s">
        <v>367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124</v>
      </c>
      <c r="AU284" s="18" t="s">
        <v>82</v>
      </c>
    </row>
    <row r="285" s="14" customFormat="1">
      <c r="A285" s="14"/>
      <c r="B285" s="233"/>
      <c r="C285" s="234"/>
      <c r="D285" s="218" t="s">
        <v>125</v>
      </c>
      <c r="E285" s="235" t="s">
        <v>19</v>
      </c>
      <c r="F285" s="236" t="s">
        <v>369</v>
      </c>
      <c r="G285" s="234"/>
      <c r="H285" s="237">
        <v>270.27199999999999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125</v>
      </c>
      <c r="AU285" s="243" t="s">
        <v>82</v>
      </c>
      <c r="AV285" s="14" t="s">
        <v>82</v>
      </c>
      <c r="AW285" s="14" t="s">
        <v>33</v>
      </c>
      <c r="AX285" s="14" t="s">
        <v>72</v>
      </c>
      <c r="AY285" s="243" t="s">
        <v>114</v>
      </c>
    </row>
    <row r="286" s="15" customFormat="1">
      <c r="A286" s="15"/>
      <c r="B286" s="244"/>
      <c r="C286" s="245"/>
      <c r="D286" s="218" t="s">
        <v>125</v>
      </c>
      <c r="E286" s="246" t="s">
        <v>19</v>
      </c>
      <c r="F286" s="247" t="s">
        <v>127</v>
      </c>
      <c r="G286" s="245"/>
      <c r="H286" s="248">
        <v>270.27199999999999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4" t="s">
        <v>125</v>
      </c>
      <c r="AU286" s="254" t="s">
        <v>82</v>
      </c>
      <c r="AV286" s="15" t="s">
        <v>128</v>
      </c>
      <c r="AW286" s="15" t="s">
        <v>33</v>
      </c>
      <c r="AX286" s="15" t="s">
        <v>80</v>
      </c>
      <c r="AY286" s="254" t="s">
        <v>114</v>
      </c>
    </row>
    <row r="287" s="2" customFormat="1" ht="16.5" customHeight="1">
      <c r="A287" s="39"/>
      <c r="B287" s="40"/>
      <c r="C287" s="205" t="s">
        <v>370</v>
      </c>
      <c r="D287" s="205" t="s">
        <v>117</v>
      </c>
      <c r="E287" s="206" t="s">
        <v>371</v>
      </c>
      <c r="F287" s="207" t="s">
        <v>372</v>
      </c>
      <c r="G287" s="208" t="s">
        <v>373</v>
      </c>
      <c r="H287" s="209">
        <v>410</v>
      </c>
      <c r="I287" s="210"/>
      <c r="J287" s="211">
        <f>ROUND(I287*H287,2)</f>
        <v>0</v>
      </c>
      <c r="K287" s="207" t="s">
        <v>19</v>
      </c>
      <c r="L287" s="45"/>
      <c r="M287" s="212" t="s">
        <v>19</v>
      </c>
      <c r="N287" s="213" t="s">
        <v>43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128</v>
      </c>
      <c r="AT287" s="216" t="s">
        <v>117</v>
      </c>
      <c r="AU287" s="216" t="s">
        <v>82</v>
      </c>
      <c r="AY287" s="18" t="s">
        <v>114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80</v>
      </c>
      <c r="BK287" s="217">
        <f>ROUND(I287*H287,2)</f>
        <v>0</v>
      </c>
      <c r="BL287" s="18" t="s">
        <v>128</v>
      </c>
      <c r="BM287" s="216" t="s">
        <v>374</v>
      </c>
    </row>
    <row r="288" s="2" customFormat="1">
      <c r="A288" s="39"/>
      <c r="B288" s="40"/>
      <c r="C288" s="41"/>
      <c r="D288" s="218" t="s">
        <v>124</v>
      </c>
      <c r="E288" s="41"/>
      <c r="F288" s="219" t="s">
        <v>372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124</v>
      </c>
      <c r="AU288" s="18" t="s">
        <v>82</v>
      </c>
    </row>
    <row r="289" s="13" customFormat="1">
      <c r="A289" s="13"/>
      <c r="B289" s="223"/>
      <c r="C289" s="224"/>
      <c r="D289" s="218" t="s">
        <v>125</v>
      </c>
      <c r="E289" s="225" t="s">
        <v>19</v>
      </c>
      <c r="F289" s="226" t="s">
        <v>219</v>
      </c>
      <c r="G289" s="224"/>
      <c r="H289" s="225" t="s">
        <v>19</v>
      </c>
      <c r="I289" s="227"/>
      <c r="J289" s="224"/>
      <c r="K289" s="224"/>
      <c r="L289" s="228"/>
      <c r="M289" s="229"/>
      <c r="N289" s="230"/>
      <c r="O289" s="230"/>
      <c r="P289" s="230"/>
      <c r="Q289" s="230"/>
      <c r="R289" s="230"/>
      <c r="S289" s="230"/>
      <c r="T289" s="23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2" t="s">
        <v>125</v>
      </c>
      <c r="AU289" s="232" t="s">
        <v>82</v>
      </c>
      <c r="AV289" s="13" t="s">
        <v>80</v>
      </c>
      <c r="AW289" s="13" t="s">
        <v>33</v>
      </c>
      <c r="AX289" s="13" t="s">
        <v>72</v>
      </c>
      <c r="AY289" s="232" t="s">
        <v>114</v>
      </c>
    </row>
    <row r="290" s="13" customFormat="1">
      <c r="A290" s="13"/>
      <c r="B290" s="223"/>
      <c r="C290" s="224"/>
      <c r="D290" s="218" t="s">
        <v>125</v>
      </c>
      <c r="E290" s="225" t="s">
        <v>19</v>
      </c>
      <c r="F290" s="226" t="s">
        <v>375</v>
      </c>
      <c r="G290" s="224"/>
      <c r="H290" s="225" t="s">
        <v>19</v>
      </c>
      <c r="I290" s="227"/>
      <c r="J290" s="224"/>
      <c r="K290" s="224"/>
      <c r="L290" s="228"/>
      <c r="M290" s="229"/>
      <c r="N290" s="230"/>
      <c r="O290" s="230"/>
      <c r="P290" s="230"/>
      <c r="Q290" s="230"/>
      <c r="R290" s="230"/>
      <c r="S290" s="230"/>
      <c r="T290" s="23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2" t="s">
        <v>125</v>
      </c>
      <c r="AU290" s="232" t="s">
        <v>82</v>
      </c>
      <c r="AV290" s="13" t="s">
        <v>80</v>
      </c>
      <c r="AW290" s="13" t="s">
        <v>33</v>
      </c>
      <c r="AX290" s="13" t="s">
        <v>72</v>
      </c>
      <c r="AY290" s="232" t="s">
        <v>114</v>
      </c>
    </row>
    <row r="291" s="14" customFormat="1">
      <c r="A291" s="14"/>
      <c r="B291" s="233"/>
      <c r="C291" s="234"/>
      <c r="D291" s="218" t="s">
        <v>125</v>
      </c>
      <c r="E291" s="235" t="s">
        <v>19</v>
      </c>
      <c r="F291" s="236" t="s">
        <v>376</v>
      </c>
      <c r="G291" s="234"/>
      <c r="H291" s="237">
        <v>410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3" t="s">
        <v>125</v>
      </c>
      <c r="AU291" s="243" t="s">
        <v>82</v>
      </c>
      <c r="AV291" s="14" t="s">
        <v>82</v>
      </c>
      <c r="AW291" s="14" t="s">
        <v>33</v>
      </c>
      <c r="AX291" s="14" t="s">
        <v>72</v>
      </c>
      <c r="AY291" s="243" t="s">
        <v>114</v>
      </c>
    </row>
    <row r="292" s="15" customFormat="1">
      <c r="A292" s="15"/>
      <c r="B292" s="244"/>
      <c r="C292" s="245"/>
      <c r="D292" s="218" t="s">
        <v>125</v>
      </c>
      <c r="E292" s="246" t="s">
        <v>19</v>
      </c>
      <c r="F292" s="247" t="s">
        <v>127</v>
      </c>
      <c r="G292" s="245"/>
      <c r="H292" s="248">
        <v>410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4" t="s">
        <v>125</v>
      </c>
      <c r="AU292" s="254" t="s">
        <v>82</v>
      </c>
      <c r="AV292" s="15" t="s">
        <v>128</v>
      </c>
      <c r="AW292" s="15" t="s">
        <v>33</v>
      </c>
      <c r="AX292" s="15" t="s">
        <v>80</v>
      </c>
      <c r="AY292" s="254" t="s">
        <v>114</v>
      </c>
    </row>
    <row r="293" s="12" customFormat="1" ht="22.8" customHeight="1">
      <c r="A293" s="12"/>
      <c r="B293" s="189"/>
      <c r="C293" s="190"/>
      <c r="D293" s="191" t="s">
        <v>71</v>
      </c>
      <c r="E293" s="203" t="s">
        <v>226</v>
      </c>
      <c r="F293" s="203" t="s">
        <v>377</v>
      </c>
      <c r="G293" s="190"/>
      <c r="H293" s="190"/>
      <c r="I293" s="193"/>
      <c r="J293" s="204">
        <f>BK293</f>
        <v>0</v>
      </c>
      <c r="K293" s="190"/>
      <c r="L293" s="195"/>
      <c r="M293" s="196"/>
      <c r="N293" s="197"/>
      <c r="O293" s="197"/>
      <c r="P293" s="198">
        <f>SUM(P294:P557)</f>
        <v>0</v>
      </c>
      <c r="Q293" s="197"/>
      <c r="R293" s="198">
        <f>SUM(R294:R557)</f>
        <v>3.46939588</v>
      </c>
      <c r="S293" s="197"/>
      <c r="T293" s="199">
        <f>SUM(T294:T557)</f>
        <v>112.41690584000001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0" t="s">
        <v>80</v>
      </c>
      <c r="AT293" s="201" t="s">
        <v>71</v>
      </c>
      <c r="AU293" s="201" t="s">
        <v>80</v>
      </c>
      <c r="AY293" s="200" t="s">
        <v>114</v>
      </c>
      <c r="BK293" s="202">
        <f>SUM(BK294:BK557)</f>
        <v>0</v>
      </c>
    </row>
    <row r="294" s="2" customFormat="1" ht="21.75" customHeight="1">
      <c r="A294" s="39"/>
      <c r="B294" s="40"/>
      <c r="C294" s="205" t="s">
        <v>378</v>
      </c>
      <c r="D294" s="205" t="s">
        <v>117</v>
      </c>
      <c r="E294" s="206" t="s">
        <v>379</v>
      </c>
      <c r="F294" s="207" t="s">
        <v>380</v>
      </c>
      <c r="G294" s="208" t="s">
        <v>174</v>
      </c>
      <c r="H294" s="209">
        <v>820</v>
      </c>
      <c r="I294" s="210"/>
      <c r="J294" s="211">
        <f>ROUND(I294*H294,2)</f>
        <v>0</v>
      </c>
      <c r="K294" s="207" t="s">
        <v>121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128</v>
      </c>
      <c r="AT294" s="216" t="s">
        <v>117</v>
      </c>
      <c r="AU294" s="216" t="s">
        <v>82</v>
      </c>
      <c r="AY294" s="18" t="s">
        <v>114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128</v>
      </c>
      <c r="BM294" s="216" t="s">
        <v>381</v>
      </c>
    </row>
    <row r="295" s="2" customFormat="1">
      <c r="A295" s="39"/>
      <c r="B295" s="40"/>
      <c r="C295" s="41"/>
      <c r="D295" s="218" t="s">
        <v>124</v>
      </c>
      <c r="E295" s="41"/>
      <c r="F295" s="219" t="s">
        <v>382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124</v>
      </c>
      <c r="AU295" s="18" t="s">
        <v>82</v>
      </c>
    </row>
    <row r="296" s="13" customFormat="1">
      <c r="A296" s="13"/>
      <c r="B296" s="223"/>
      <c r="C296" s="224"/>
      <c r="D296" s="218" t="s">
        <v>125</v>
      </c>
      <c r="E296" s="225" t="s">
        <v>19</v>
      </c>
      <c r="F296" s="226" t="s">
        <v>383</v>
      </c>
      <c r="G296" s="224"/>
      <c r="H296" s="225" t="s">
        <v>19</v>
      </c>
      <c r="I296" s="227"/>
      <c r="J296" s="224"/>
      <c r="K296" s="224"/>
      <c r="L296" s="228"/>
      <c r="M296" s="229"/>
      <c r="N296" s="230"/>
      <c r="O296" s="230"/>
      <c r="P296" s="230"/>
      <c r="Q296" s="230"/>
      <c r="R296" s="230"/>
      <c r="S296" s="230"/>
      <c r="T296" s="23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2" t="s">
        <v>125</v>
      </c>
      <c r="AU296" s="232" t="s">
        <v>82</v>
      </c>
      <c r="AV296" s="13" t="s">
        <v>80</v>
      </c>
      <c r="AW296" s="13" t="s">
        <v>33</v>
      </c>
      <c r="AX296" s="13" t="s">
        <v>72</v>
      </c>
      <c r="AY296" s="232" t="s">
        <v>114</v>
      </c>
    </row>
    <row r="297" s="13" customFormat="1">
      <c r="A297" s="13"/>
      <c r="B297" s="223"/>
      <c r="C297" s="224"/>
      <c r="D297" s="218" t="s">
        <v>125</v>
      </c>
      <c r="E297" s="225" t="s">
        <v>19</v>
      </c>
      <c r="F297" s="226" t="s">
        <v>384</v>
      </c>
      <c r="G297" s="224"/>
      <c r="H297" s="225" t="s">
        <v>19</v>
      </c>
      <c r="I297" s="227"/>
      <c r="J297" s="224"/>
      <c r="K297" s="224"/>
      <c r="L297" s="228"/>
      <c r="M297" s="229"/>
      <c r="N297" s="230"/>
      <c r="O297" s="230"/>
      <c r="P297" s="230"/>
      <c r="Q297" s="230"/>
      <c r="R297" s="230"/>
      <c r="S297" s="230"/>
      <c r="T297" s="23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2" t="s">
        <v>125</v>
      </c>
      <c r="AU297" s="232" t="s">
        <v>82</v>
      </c>
      <c r="AV297" s="13" t="s">
        <v>80</v>
      </c>
      <c r="AW297" s="13" t="s">
        <v>33</v>
      </c>
      <c r="AX297" s="13" t="s">
        <v>72</v>
      </c>
      <c r="AY297" s="232" t="s">
        <v>114</v>
      </c>
    </row>
    <row r="298" s="14" customFormat="1">
      <c r="A298" s="14"/>
      <c r="B298" s="233"/>
      <c r="C298" s="234"/>
      <c r="D298" s="218" t="s">
        <v>125</v>
      </c>
      <c r="E298" s="235" t="s">
        <v>19</v>
      </c>
      <c r="F298" s="236" t="s">
        <v>385</v>
      </c>
      <c r="G298" s="234"/>
      <c r="H298" s="237">
        <v>820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125</v>
      </c>
      <c r="AU298" s="243" t="s">
        <v>82</v>
      </c>
      <c r="AV298" s="14" t="s">
        <v>82</v>
      </c>
      <c r="AW298" s="14" t="s">
        <v>33</v>
      </c>
      <c r="AX298" s="14" t="s">
        <v>72</v>
      </c>
      <c r="AY298" s="243" t="s">
        <v>114</v>
      </c>
    </row>
    <row r="299" s="15" customFormat="1">
      <c r="A299" s="15"/>
      <c r="B299" s="244"/>
      <c r="C299" s="245"/>
      <c r="D299" s="218" t="s">
        <v>125</v>
      </c>
      <c r="E299" s="246" t="s">
        <v>19</v>
      </c>
      <c r="F299" s="247" t="s">
        <v>127</v>
      </c>
      <c r="G299" s="245"/>
      <c r="H299" s="248">
        <v>820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4" t="s">
        <v>125</v>
      </c>
      <c r="AU299" s="254" t="s">
        <v>82</v>
      </c>
      <c r="AV299" s="15" t="s">
        <v>128</v>
      </c>
      <c r="AW299" s="15" t="s">
        <v>33</v>
      </c>
      <c r="AX299" s="15" t="s">
        <v>80</v>
      </c>
      <c r="AY299" s="254" t="s">
        <v>114</v>
      </c>
    </row>
    <row r="300" s="2" customFormat="1" ht="21.75" customHeight="1">
      <c r="A300" s="39"/>
      <c r="B300" s="40"/>
      <c r="C300" s="205" t="s">
        <v>386</v>
      </c>
      <c r="D300" s="205" t="s">
        <v>117</v>
      </c>
      <c r="E300" s="206" t="s">
        <v>387</v>
      </c>
      <c r="F300" s="207" t="s">
        <v>388</v>
      </c>
      <c r="G300" s="208" t="s">
        <v>174</v>
      </c>
      <c r="H300" s="209">
        <v>49200</v>
      </c>
      <c r="I300" s="210"/>
      <c r="J300" s="211">
        <f>ROUND(I300*H300,2)</f>
        <v>0</v>
      </c>
      <c r="K300" s="207" t="s">
        <v>121</v>
      </c>
      <c r="L300" s="45"/>
      <c r="M300" s="212" t="s">
        <v>19</v>
      </c>
      <c r="N300" s="213" t="s">
        <v>43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128</v>
      </c>
      <c r="AT300" s="216" t="s">
        <v>117</v>
      </c>
      <c r="AU300" s="216" t="s">
        <v>82</v>
      </c>
      <c r="AY300" s="18" t="s">
        <v>114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128</v>
      </c>
      <c r="BM300" s="216" t="s">
        <v>389</v>
      </c>
    </row>
    <row r="301" s="2" customFormat="1">
      <c r="A301" s="39"/>
      <c r="B301" s="40"/>
      <c r="C301" s="41"/>
      <c r="D301" s="218" t="s">
        <v>124</v>
      </c>
      <c r="E301" s="41"/>
      <c r="F301" s="219" t="s">
        <v>390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124</v>
      </c>
      <c r="AU301" s="18" t="s">
        <v>82</v>
      </c>
    </row>
    <row r="302" s="14" customFormat="1">
      <c r="A302" s="14"/>
      <c r="B302" s="233"/>
      <c r="C302" s="234"/>
      <c r="D302" s="218" t="s">
        <v>125</v>
      </c>
      <c r="E302" s="235" t="s">
        <v>19</v>
      </c>
      <c r="F302" s="236" t="s">
        <v>391</v>
      </c>
      <c r="G302" s="234"/>
      <c r="H302" s="237">
        <v>49200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3" t="s">
        <v>125</v>
      </c>
      <c r="AU302" s="243" t="s">
        <v>82</v>
      </c>
      <c r="AV302" s="14" t="s">
        <v>82</v>
      </c>
      <c r="AW302" s="14" t="s">
        <v>33</v>
      </c>
      <c r="AX302" s="14" t="s">
        <v>72</v>
      </c>
      <c r="AY302" s="243" t="s">
        <v>114</v>
      </c>
    </row>
    <row r="303" s="15" customFormat="1">
      <c r="A303" s="15"/>
      <c r="B303" s="244"/>
      <c r="C303" s="245"/>
      <c r="D303" s="218" t="s">
        <v>125</v>
      </c>
      <c r="E303" s="246" t="s">
        <v>19</v>
      </c>
      <c r="F303" s="247" t="s">
        <v>127</v>
      </c>
      <c r="G303" s="245"/>
      <c r="H303" s="248">
        <v>49200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4" t="s">
        <v>125</v>
      </c>
      <c r="AU303" s="254" t="s">
        <v>82</v>
      </c>
      <c r="AV303" s="15" t="s">
        <v>128</v>
      </c>
      <c r="AW303" s="15" t="s">
        <v>33</v>
      </c>
      <c r="AX303" s="15" t="s">
        <v>80</v>
      </c>
      <c r="AY303" s="254" t="s">
        <v>114</v>
      </c>
    </row>
    <row r="304" s="2" customFormat="1" ht="21.75" customHeight="1">
      <c r="A304" s="39"/>
      <c r="B304" s="40"/>
      <c r="C304" s="205" t="s">
        <v>392</v>
      </c>
      <c r="D304" s="205" t="s">
        <v>117</v>
      </c>
      <c r="E304" s="206" t="s">
        <v>393</v>
      </c>
      <c r="F304" s="207" t="s">
        <v>394</v>
      </c>
      <c r="G304" s="208" t="s">
        <v>174</v>
      </c>
      <c r="H304" s="209">
        <v>820</v>
      </c>
      <c r="I304" s="210"/>
      <c r="J304" s="211">
        <f>ROUND(I304*H304,2)</f>
        <v>0</v>
      </c>
      <c r="K304" s="207" t="s">
        <v>121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128</v>
      </c>
      <c r="AT304" s="216" t="s">
        <v>117</v>
      </c>
      <c r="AU304" s="216" t="s">
        <v>82</v>
      </c>
      <c r="AY304" s="18" t="s">
        <v>114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128</v>
      </c>
      <c r="BM304" s="216" t="s">
        <v>395</v>
      </c>
    </row>
    <row r="305" s="2" customFormat="1">
      <c r="A305" s="39"/>
      <c r="B305" s="40"/>
      <c r="C305" s="41"/>
      <c r="D305" s="218" t="s">
        <v>124</v>
      </c>
      <c r="E305" s="41"/>
      <c r="F305" s="219" t="s">
        <v>396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124</v>
      </c>
      <c r="AU305" s="18" t="s">
        <v>82</v>
      </c>
    </row>
    <row r="306" s="14" customFormat="1">
      <c r="A306" s="14"/>
      <c r="B306" s="233"/>
      <c r="C306" s="234"/>
      <c r="D306" s="218" t="s">
        <v>125</v>
      </c>
      <c r="E306" s="235" t="s">
        <v>19</v>
      </c>
      <c r="F306" s="236" t="s">
        <v>397</v>
      </c>
      <c r="G306" s="234"/>
      <c r="H306" s="237">
        <v>820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3" t="s">
        <v>125</v>
      </c>
      <c r="AU306" s="243" t="s">
        <v>82</v>
      </c>
      <c r="AV306" s="14" t="s">
        <v>82</v>
      </c>
      <c r="AW306" s="14" t="s">
        <v>33</v>
      </c>
      <c r="AX306" s="14" t="s">
        <v>72</v>
      </c>
      <c r="AY306" s="243" t="s">
        <v>114</v>
      </c>
    </row>
    <row r="307" s="15" customFormat="1">
      <c r="A307" s="15"/>
      <c r="B307" s="244"/>
      <c r="C307" s="245"/>
      <c r="D307" s="218" t="s">
        <v>125</v>
      </c>
      <c r="E307" s="246" t="s">
        <v>19</v>
      </c>
      <c r="F307" s="247" t="s">
        <v>127</v>
      </c>
      <c r="G307" s="245"/>
      <c r="H307" s="248">
        <v>820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4" t="s">
        <v>125</v>
      </c>
      <c r="AU307" s="254" t="s">
        <v>82</v>
      </c>
      <c r="AV307" s="15" t="s">
        <v>128</v>
      </c>
      <c r="AW307" s="15" t="s">
        <v>33</v>
      </c>
      <c r="AX307" s="15" t="s">
        <v>80</v>
      </c>
      <c r="AY307" s="254" t="s">
        <v>114</v>
      </c>
    </row>
    <row r="308" s="2" customFormat="1" ht="21.75" customHeight="1">
      <c r="A308" s="39"/>
      <c r="B308" s="40"/>
      <c r="C308" s="205" t="s">
        <v>398</v>
      </c>
      <c r="D308" s="205" t="s">
        <v>117</v>
      </c>
      <c r="E308" s="206" t="s">
        <v>399</v>
      </c>
      <c r="F308" s="207" t="s">
        <v>400</v>
      </c>
      <c r="G308" s="208" t="s">
        <v>174</v>
      </c>
      <c r="H308" s="209">
        <v>162</v>
      </c>
      <c r="I308" s="210"/>
      <c r="J308" s="211">
        <f>ROUND(I308*H308,2)</f>
        <v>0</v>
      </c>
      <c r="K308" s="207" t="s">
        <v>121</v>
      </c>
      <c r="L308" s="45"/>
      <c r="M308" s="212" t="s">
        <v>19</v>
      </c>
      <c r="N308" s="213" t="s">
        <v>43</v>
      </c>
      <c r="O308" s="85"/>
      <c r="P308" s="214">
        <f>O308*H308</f>
        <v>0</v>
      </c>
      <c r="Q308" s="214">
        <v>0.00021000000000000001</v>
      </c>
      <c r="R308" s="214">
        <f>Q308*H308</f>
        <v>0.034020000000000002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128</v>
      </c>
      <c r="AT308" s="216" t="s">
        <v>117</v>
      </c>
      <c r="AU308" s="216" t="s">
        <v>82</v>
      </c>
      <c r="AY308" s="18" t="s">
        <v>114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80</v>
      </c>
      <c r="BK308" s="217">
        <f>ROUND(I308*H308,2)</f>
        <v>0</v>
      </c>
      <c r="BL308" s="18" t="s">
        <v>128</v>
      </c>
      <c r="BM308" s="216" t="s">
        <v>401</v>
      </c>
    </row>
    <row r="309" s="2" customFormat="1">
      <c r="A309" s="39"/>
      <c r="B309" s="40"/>
      <c r="C309" s="41"/>
      <c r="D309" s="218" t="s">
        <v>124</v>
      </c>
      <c r="E309" s="41"/>
      <c r="F309" s="219" t="s">
        <v>402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124</v>
      </c>
      <c r="AU309" s="18" t="s">
        <v>82</v>
      </c>
    </row>
    <row r="310" s="13" customFormat="1">
      <c r="A310" s="13"/>
      <c r="B310" s="223"/>
      <c r="C310" s="224"/>
      <c r="D310" s="218" t="s">
        <v>125</v>
      </c>
      <c r="E310" s="225" t="s">
        <v>19</v>
      </c>
      <c r="F310" s="226" t="s">
        <v>403</v>
      </c>
      <c r="G310" s="224"/>
      <c r="H310" s="225" t="s">
        <v>19</v>
      </c>
      <c r="I310" s="227"/>
      <c r="J310" s="224"/>
      <c r="K310" s="224"/>
      <c r="L310" s="228"/>
      <c r="M310" s="229"/>
      <c r="N310" s="230"/>
      <c r="O310" s="230"/>
      <c r="P310" s="230"/>
      <c r="Q310" s="230"/>
      <c r="R310" s="230"/>
      <c r="S310" s="230"/>
      <c r="T310" s="23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2" t="s">
        <v>125</v>
      </c>
      <c r="AU310" s="232" t="s">
        <v>82</v>
      </c>
      <c r="AV310" s="13" t="s">
        <v>80</v>
      </c>
      <c r="AW310" s="13" t="s">
        <v>33</v>
      </c>
      <c r="AX310" s="13" t="s">
        <v>72</v>
      </c>
      <c r="AY310" s="232" t="s">
        <v>114</v>
      </c>
    </row>
    <row r="311" s="14" customFormat="1">
      <c r="A311" s="14"/>
      <c r="B311" s="233"/>
      <c r="C311" s="234"/>
      <c r="D311" s="218" t="s">
        <v>125</v>
      </c>
      <c r="E311" s="235" t="s">
        <v>19</v>
      </c>
      <c r="F311" s="236" t="s">
        <v>404</v>
      </c>
      <c r="G311" s="234"/>
      <c r="H311" s="237">
        <v>162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3" t="s">
        <v>125</v>
      </c>
      <c r="AU311" s="243" t="s">
        <v>82</v>
      </c>
      <c r="AV311" s="14" t="s">
        <v>82</v>
      </c>
      <c r="AW311" s="14" t="s">
        <v>33</v>
      </c>
      <c r="AX311" s="14" t="s">
        <v>80</v>
      </c>
      <c r="AY311" s="243" t="s">
        <v>114</v>
      </c>
    </row>
    <row r="312" s="2" customFormat="1" ht="16.5" customHeight="1">
      <c r="A312" s="39"/>
      <c r="B312" s="40"/>
      <c r="C312" s="205" t="s">
        <v>405</v>
      </c>
      <c r="D312" s="205" t="s">
        <v>117</v>
      </c>
      <c r="E312" s="206" t="s">
        <v>406</v>
      </c>
      <c r="F312" s="207" t="s">
        <v>407</v>
      </c>
      <c r="G312" s="208" t="s">
        <v>174</v>
      </c>
      <c r="H312" s="209">
        <v>268.80000000000001</v>
      </c>
      <c r="I312" s="210"/>
      <c r="J312" s="211">
        <f>ROUND(I312*H312,2)</f>
        <v>0</v>
      </c>
      <c r="K312" s="207" t="s">
        <v>121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1.0000000000000001E-05</v>
      </c>
      <c r="R312" s="214">
        <f>Q312*H312</f>
        <v>0.0026880000000000003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128</v>
      </c>
      <c r="AT312" s="216" t="s">
        <v>117</v>
      </c>
      <c r="AU312" s="216" t="s">
        <v>82</v>
      </c>
      <c r="AY312" s="18" t="s">
        <v>114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128</v>
      </c>
      <c r="BM312" s="216" t="s">
        <v>408</v>
      </c>
    </row>
    <row r="313" s="2" customFormat="1">
      <c r="A313" s="39"/>
      <c r="B313" s="40"/>
      <c r="C313" s="41"/>
      <c r="D313" s="218" t="s">
        <v>124</v>
      </c>
      <c r="E313" s="41"/>
      <c r="F313" s="219" t="s">
        <v>409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124</v>
      </c>
      <c r="AU313" s="18" t="s">
        <v>82</v>
      </c>
    </row>
    <row r="314" s="13" customFormat="1">
      <c r="A314" s="13"/>
      <c r="B314" s="223"/>
      <c r="C314" s="224"/>
      <c r="D314" s="218" t="s">
        <v>125</v>
      </c>
      <c r="E314" s="225" t="s">
        <v>19</v>
      </c>
      <c r="F314" s="226" t="s">
        <v>383</v>
      </c>
      <c r="G314" s="224"/>
      <c r="H314" s="225" t="s">
        <v>19</v>
      </c>
      <c r="I314" s="227"/>
      <c r="J314" s="224"/>
      <c r="K314" s="224"/>
      <c r="L314" s="228"/>
      <c r="M314" s="229"/>
      <c r="N314" s="230"/>
      <c r="O314" s="230"/>
      <c r="P314" s="230"/>
      <c r="Q314" s="230"/>
      <c r="R314" s="230"/>
      <c r="S314" s="230"/>
      <c r="T314" s="23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2" t="s">
        <v>125</v>
      </c>
      <c r="AU314" s="232" t="s">
        <v>82</v>
      </c>
      <c r="AV314" s="13" t="s">
        <v>80</v>
      </c>
      <c r="AW314" s="13" t="s">
        <v>33</v>
      </c>
      <c r="AX314" s="13" t="s">
        <v>72</v>
      </c>
      <c r="AY314" s="232" t="s">
        <v>114</v>
      </c>
    </row>
    <row r="315" s="13" customFormat="1">
      <c r="A315" s="13"/>
      <c r="B315" s="223"/>
      <c r="C315" s="224"/>
      <c r="D315" s="218" t="s">
        <v>125</v>
      </c>
      <c r="E315" s="225" t="s">
        <v>19</v>
      </c>
      <c r="F315" s="226" t="s">
        <v>410</v>
      </c>
      <c r="G315" s="224"/>
      <c r="H315" s="225" t="s">
        <v>19</v>
      </c>
      <c r="I315" s="227"/>
      <c r="J315" s="224"/>
      <c r="K315" s="224"/>
      <c r="L315" s="228"/>
      <c r="M315" s="229"/>
      <c r="N315" s="230"/>
      <c r="O315" s="230"/>
      <c r="P315" s="230"/>
      <c r="Q315" s="230"/>
      <c r="R315" s="230"/>
      <c r="S315" s="230"/>
      <c r="T315" s="23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2" t="s">
        <v>125</v>
      </c>
      <c r="AU315" s="232" t="s">
        <v>82</v>
      </c>
      <c r="AV315" s="13" t="s">
        <v>80</v>
      </c>
      <c r="AW315" s="13" t="s">
        <v>33</v>
      </c>
      <c r="AX315" s="13" t="s">
        <v>72</v>
      </c>
      <c r="AY315" s="232" t="s">
        <v>114</v>
      </c>
    </row>
    <row r="316" s="14" customFormat="1">
      <c r="A316" s="14"/>
      <c r="B316" s="233"/>
      <c r="C316" s="234"/>
      <c r="D316" s="218" t="s">
        <v>125</v>
      </c>
      <c r="E316" s="235" t="s">
        <v>19</v>
      </c>
      <c r="F316" s="236" t="s">
        <v>298</v>
      </c>
      <c r="G316" s="234"/>
      <c r="H316" s="237">
        <v>196.80000000000001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3" t="s">
        <v>125</v>
      </c>
      <c r="AU316" s="243" t="s">
        <v>82</v>
      </c>
      <c r="AV316" s="14" t="s">
        <v>82</v>
      </c>
      <c r="AW316" s="14" t="s">
        <v>33</v>
      </c>
      <c r="AX316" s="14" t="s">
        <v>72</v>
      </c>
      <c r="AY316" s="243" t="s">
        <v>114</v>
      </c>
    </row>
    <row r="317" s="14" customFormat="1">
      <c r="A317" s="14"/>
      <c r="B317" s="233"/>
      <c r="C317" s="234"/>
      <c r="D317" s="218" t="s">
        <v>125</v>
      </c>
      <c r="E317" s="235" t="s">
        <v>19</v>
      </c>
      <c r="F317" s="236" t="s">
        <v>299</v>
      </c>
      <c r="G317" s="234"/>
      <c r="H317" s="237">
        <v>42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125</v>
      </c>
      <c r="AU317" s="243" t="s">
        <v>82</v>
      </c>
      <c r="AV317" s="14" t="s">
        <v>82</v>
      </c>
      <c r="AW317" s="14" t="s">
        <v>33</v>
      </c>
      <c r="AX317" s="14" t="s">
        <v>72</v>
      </c>
      <c r="AY317" s="243" t="s">
        <v>114</v>
      </c>
    </row>
    <row r="318" s="14" customFormat="1">
      <c r="A318" s="14"/>
      <c r="B318" s="233"/>
      <c r="C318" s="234"/>
      <c r="D318" s="218" t="s">
        <v>125</v>
      </c>
      <c r="E318" s="235" t="s">
        <v>19</v>
      </c>
      <c r="F318" s="236" t="s">
        <v>300</v>
      </c>
      <c r="G318" s="234"/>
      <c r="H318" s="237">
        <v>30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3" t="s">
        <v>125</v>
      </c>
      <c r="AU318" s="243" t="s">
        <v>82</v>
      </c>
      <c r="AV318" s="14" t="s">
        <v>82</v>
      </c>
      <c r="AW318" s="14" t="s">
        <v>33</v>
      </c>
      <c r="AX318" s="14" t="s">
        <v>72</v>
      </c>
      <c r="AY318" s="243" t="s">
        <v>114</v>
      </c>
    </row>
    <row r="319" s="15" customFormat="1">
      <c r="A319" s="15"/>
      <c r="B319" s="244"/>
      <c r="C319" s="245"/>
      <c r="D319" s="218" t="s">
        <v>125</v>
      </c>
      <c r="E319" s="246" t="s">
        <v>19</v>
      </c>
      <c r="F319" s="247" t="s">
        <v>127</v>
      </c>
      <c r="G319" s="245"/>
      <c r="H319" s="248">
        <v>268.80000000000001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4" t="s">
        <v>125</v>
      </c>
      <c r="AU319" s="254" t="s">
        <v>82</v>
      </c>
      <c r="AV319" s="15" t="s">
        <v>128</v>
      </c>
      <c r="AW319" s="15" t="s">
        <v>33</v>
      </c>
      <c r="AX319" s="15" t="s">
        <v>80</v>
      </c>
      <c r="AY319" s="254" t="s">
        <v>114</v>
      </c>
    </row>
    <row r="320" s="2" customFormat="1" ht="16.5" customHeight="1">
      <c r="A320" s="39"/>
      <c r="B320" s="40"/>
      <c r="C320" s="205" t="s">
        <v>411</v>
      </c>
      <c r="D320" s="205" t="s">
        <v>117</v>
      </c>
      <c r="E320" s="206" t="s">
        <v>412</v>
      </c>
      <c r="F320" s="207" t="s">
        <v>413</v>
      </c>
      <c r="G320" s="208" t="s">
        <v>174</v>
      </c>
      <c r="H320" s="209">
        <v>238.85499999999999</v>
      </c>
      <c r="I320" s="210"/>
      <c r="J320" s="211">
        <f>ROUND(I320*H320,2)</f>
        <v>0</v>
      </c>
      <c r="K320" s="207" t="s">
        <v>121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1.0000000000000001E-05</v>
      </c>
      <c r="R320" s="214">
        <f>Q320*H320</f>
        <v>0.0023885500000000001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128</v>
      </c>
      <c r="AT320" s="216" t="s">
        <v>117</v>
      </c>
      <c r="AU320" s="216" t="s">
        <v>82</v>
      </c>
      <c r="AY320" s="18" t="s">
        <v>114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80</v>
      </c>
      <c r="BK320" s="217">
        <f>ROUND(I320*H320,2)</f>
        <v>0</v>
      </c>
      <c r="BL320" s="18" t="s">
        <v>128</v>
      </c>
      <c r="BM320" s="216" t="s">
        <v>414</v>
      </c>
    </row>
    <row r="321" s="2" customFormat="1">
      <c r="A321" s="39"/>
      <c r="B321" s="40"/>
      <c r="C321" s="41"/>
      <c r="D321" s="218" t="s">
        <v>124</v>
      </c>
      <c r="E321" s="41"/>
      <c r="F321" s="219" t="s">
        <v>415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124</v>
      </c>
      <c r="AU321" s="18" t="s">
        <v>82</v>
      </c>
    </row>
    <row r="322" s="13" customFormat="1">
      <c r="A322" s="13"/>
      <c r="B322" s="223"/>
      <c r="C322" s="224"/>
      <c r="D322" s="218" t="s">
        <v>125</v>
      </c>
      <c r="E322" s="225" t="s">
        <v>19</v>
      </c>
      <c r="F322" s="226" t="s">
        <v>416</v>
      </c>
      <c r="G322" s="224"/>
      <c r="H322" s="225" t="s">
        <v>19</v>
      </c>
      <c r="I322" s="227"/>
      <c r="J322" s="224"/>
      <c r="K322" s="224"/>
      <c r="L322" s="228"/>
      <c r="M322" s="229"/>
      <c r="N322" s="230"/>
      <c r="O322" s="230"/>
      <c r="P322" s="230"/>
      <c r="Q322" s="230"/>
      <c r="R322" s="230"/>
      <c r="S322" s="230"/>
      <c r="T322" s="23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2" t="s">
        <v>125</v>
      </c>
      <c r="AU322" s="232" t="s">
        <v>82</v>
      </c>
      <c r="AV322" s="13" t="s">
        <v>80</v>
      </c>
      <c r="AW322" s="13" t="s">
        <v>33</v>
      </c>
      <c r="AX322" s="13" t="s">
        <v>72</v>
      </c>
      <c r="AY322" s="232" t="s">
        <v>114</v>
      </c>
    </row>
    <row r="323" s="13" customFormat="1">
      <c r="A323" s="13"/>
      <c r="B323" s="223"/>
      <c r="C323" s="224"/>
      <c r="D323" s="218" t="s">
        <v>125</v>
      </c>
      <c r="E323" s="225" t="s">
        <v>19</v>
      </c>
      <c r="F323" s="226" t="s">
        <v>417</v>
      </c>
      <c r="G323" s="224"/>
      <c r="H323" s="225" t="s">
        <v>19</v>
      </c>
      <c r="I323" s="227"/>
      <c r="J323" s="224"/>
      <c r="K323" s="224"/>
      <c r="L323" s="228"/>
      <c r="M323" s="229"/>
      <c r="N323" s="230"/>
      <c r="O323" s="230"/>
      <c r="P323" s="230"/>
      <c r="Q323" s="230"/>
      <c r="R323" s="230"/>
      <c r="S323" s="230"/>
      <c r="T323" s="23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2" t="s">
        <v>125</v>
      </c>
      <c r="AU323" s="232" t="s">
        <v>82</v>
      </c>
      <c r="AV323" s="13" t="s">
        <v>80</v>
      </c>
      <c r="AW323" s="13" t="s">
        <v>33</v>
      </c>
      <c r="AX323" s="13" t="s">
        <v>72</v>
      </c>
      <c r="AY323" s="232" t="s">
        <v>114</v>
      </c>
    </row>
    <row r="324" s="14" customFormat="1">
      <c r="A324" s="14"/>
      <c r="B324" s="233"/>
      <c r="C324" s="234"/>
      <c r="D324" s="218" t="s">
        <v>125</v>
      </c>
      <c r="E324" s="235" t="s">
        <v>19</v>
      </c>
      <c r="F324" s="236" t="s">
        <v>418</v>
      </c>
      <c r="G324" s="234"/>
      <c r="H324" s="237">
        <v>238.85499999999999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3" t="s">
        <v>125</v>
      </c>
      <c r="AU324" s="243" t="s">
        <v>82</v>
      </c>
      <c r="AV324" s="14" t="s">
        <v>82</v>
      </c>
      <c r="AW324" s="14" t="s">
        <v>33</v>
      </c>
      <c r="AX324" s="14" t="s">
        <v>72</v>
      </c>
      <c r="AY324" s="243" t="s">
        <v>114</v>
      </c>
    </row>
    <row r="325" s="15" customFormat="1">
      <c r="A325" s="15"/>
      <c r="B325" s="244"/>
      <c r="C325" s="245"/>
      <c r="D325" s="218" t="s">
        <v>125</v>
      </c>
      <c r="E325" s="246" t="s">
        <v>19</v>
      </c>
      <c r="F325" s="247" t="s">
        <v>127</v>
      </c>
      <c r="G325" s="245"/>
      <c r="H325" s="248">
        <v>238.85499999999999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4" t="s">
        <v>125</v>
      </c>
      <c r="AU325" s="254" t="s">
        <v>82</v>
      </c>
      <c r="AV325" s="15" t="s">
        <v>128</v>
      </c>
      <c r="AW325" s="15" t="s">
        <v>33</v>
      </c>
      <c r="AX325" s="15" t="s">
        <v>80</v>
      </c>
      <c r="AY325" s="254" t="s">
        <v>114</v>
      </c>
    </row>
    <row r="326" s="2" customFormat="1" ht="16.5" customHeight="1">
      <c r="A326" s="39"/>
      <c r="B326" s="40"/>
      <c r="C326" s="205" t="s">
        <v>419</v>
      </c>
      <c r="D326" s="205" t="s">
        <v>117</v>
      </c>
      <c r="E326" s="206" t="s">
        <v>420</v>
      </c>
      <c r="F326" s="207" t="s">
        <v>421</v>
      </c>
      <c r="G326" s="208" t="s">
        <v>174</v>
      </c>
      <c r="H326" s="209">
        <v>439.94</v>
      </c>
      <c r="I326" s="210"/>
      <c r="J326" s="211">
        <f>ROUND(I326*H326,2)</f>
        <v>0</v>
      </c>
      <c r="K326" s="207" t="s">
        <v>121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128</v>
      </c>
      <c r="AT326" s="216" t="s">
        <v>117</v>
      </c>
      <c r="AU326" s="216" t="s">
        <v>82</v>
      </c>
      <c r="AY326" s="18" t="s">
        <v>114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80</v>
      </c>
      <c r="BK326" s="217">
        <f>ROUND(I326*H326,2)</f>
        <v>0</v>
      </c>
      <c r="BL326" s="18" t="s">
        <v>128</v>
      </c>
      <c r="BM326" s="216" t="s">
        <v>422</v>
      </c>
    </row>
    <row r="327" s="2" customFormat="1">
      <c r="A327" s="39"/>
      <c r="B327" s="40"/>
      <c r="C327" s="41"/>
      <c r="D327" s="218" t="s">
        <v>124</v>
      </c>
      <c r="E327" s="41"/>
      <c r="F327" s="219" t="s">
        <v>423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124</v>
      </c>
      <c r="AU327" s="18" t="s">
        <v>82</v>
      </c>
    </row>
    <row r="328" s="13" customFormat="1">
      <c r="A328" s="13"/>
      <c r="B328" s="223"/>
      <c r="C328" s="224"/>
      <c r="D328" s="218" t="s">
        <v>125</v>
      </c>
      <c r="E328" s="225" t="s">
        <v>19</v>
      </c>
      <c r="F328" s="226" t="s">
        <v>219</v>
      </c>
      <c r="G328" s="224"/>
      <c r="H328" s="225" t="s">
        <v>19</v>
      </c>
      <c r="I328" s="227"/>
      <c r="J328" s="224"/>
      <c r="K328" s="224"/>
      <c r="L328" s="228"/>
      <c r="M328" s="229"/>
      <c r="N328" s="230"/>
      <c r="O328" s="230"/>
      <c r="P328" s="230"/>
      <c r="Q328" s="230"/>
      <c r="R328" s="230"/>
      <c r="S328" s="230"/>
      <c r="T328" s="23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2" t="s">
        <v>125</v>
      </c>
      <c r="AU328" s="232" t="s">
        <v>82</v>
      </c>
      <c r="AV328" s="13" t="s">
        <v>80</v>
      </c>
      <c r="AW328" s="13" t="s">
        <v>33</v>
      </c>
      <c r="AX328" s="13" t="s">
        <v>72</v>
      </c>
      <c r="AY328" s="232" t="s">
        <v>114</v>
      </c>
    </row>
    <row r="329" s="13" customFormat="1">
      <c r="A329" s="13"/>
      <c r="B329" s="223"/>
      <c r="C329" s="224"/>
      <c r="D329" s="218" t="s">
        <v>125</v>
      </c>
      <c r="E329" s="225" t="s">
        <v>19</v>
      </c>
      <c r="F329" s="226" t="s">
        <v>424</v>
      </c>
      <c r="G329" s="224"/>
      <c r="H329" s="225" t="s">
        <v>19</v>
      </c>
      <c r="I329" s="227"/>
      <c r="J329" s="224"/>
      <c r="K329" s="224"/>
      <c r="L329" s="228"/>
      <c r="M329" s="229"/>
      <c r="N329" s="230"/>
      <c r="O329" s="230"/>
      <c r="P329" s="230"/>
      <c r="Q329" s="230"/>
      <c r="R329" s="230"/>
      <c r="S329" s="230"/>
      <c r="T329" s="23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2" t="s">
        <v>125</v>
      </c>
      <c r="AU329" s="232" t="s">
        <v>82</v>
      </c>
      <c r="AV329" s="13" t="s">
        <v>80</v>
      </c>
      <c r="AW329" s="13" t="s">
        <v>33</v>
      </c>
      <c r="AX329" s="13" t="s">
        <v>72</v>
      </c>
      <c r="AY329" s="232" t="s">
        <v>114</v>
      </c>
    </row>
    <row r="330" s="13" customFormat="1">
      <c r="A330" s="13"/>
      <c r="B330" s="223"/>
      <c r="C330" s="224"/>
      <c r="D330" s="218" t="s">
        <v>125</v>
      </c>
      <c r="E330" s="225" t="s">
        <v>19</v>
      </c>
      <c r="F330" s="226" t="s">
        <v>425</v>
      </c>
      <c r="G330" s="224"/>
      <c r="H330" s="225" t="s">
        <v>19</v>
      </c>
      <c r="I330" s="227"/>
      <c r="J330" s="224"/>
      <c r="K330" s="224"/>
      <c r="L330" s="228"/>
      <c r="M330" s="229"/>
      <c r="N330" s="230"/>
      <c r="O330" s="230"/>
      <c r="P330" s="230"/>
      <c r="Q330" s="230"/>
      <c r="R330" s="230"/>
      <c r="S330" s="230"/>
      <c r="T330" s="23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2" t="s">
        <v>125</v>
      </c>
      <c r="AU330" s="232" t="s">
        <v>82</v>
      </c>
      <c r="AV330" s="13" t="s">
        <v>80</v>
      </c>
      <c r="AW330" s="13" t="s">
        <v>33</v>
      </c>
      <c r="AX330" s="13" t="s">
        <v>72</v>
      </c>
      <c r="AY330" s="232" t="s">
        <v>114</v>
      </c>
    </row>
    <row r="331" s="14" customFormat="1">
      <c r="A331" s="14"/>
      <c r="B331" s="233"/>
      <c r="C331" s="234"/>
      <c r="D331" s="218" t="s">
        <v>125</v>
      </c>
      <c r="E331" s="235" t="s">
        <v>19</v>
      </c>
      <c r="F331" s="236" t="s">
        <v>426</v>
      </c>
      <c r="G331" s="234"/>
      <c r="H331" s="237">
        <v>439.94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3" t="s">
        <v>125</v>
      </c>
      <c r="AU331" s="243" t="s">
        <v>82</v>
      </c>
      <c r="AV331" s="14" t="s">
        <v>82</v>
      </c>
      <c r="AW331" s="14" t="s">
        <v>33</v>
      </c>
      <c r="AX331" s="14" t="s">
        <v>72</v>
      </c>
      <c r="AY331" s="243" t="s">
        <v>114</v>
      </c>
    </row>
    <row r="332" s="15" customFormat="1">
      <c r="A332" s="15"/>
      <c r="B332" s="244"/>
      <c r="C332" s="245"/>
      <c r="D332" s="218" t="s">
        <v>125</v>
      </c>
      <c r="E332" s="246" t="s">
        <v>19</v>
      </c>
      <c r="F332" s="247" t="s">
        <v>127</v>
      </c>
      <c r="G332" s="245"/>
      <c r="H332" s="248">
        <v>439.94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4" t="s">
        <v>125</v>
      </c>
      <c r="AU332" s="254" t="s">
        <v>82</v>
      </c>
      <c r="AV332" s="15" t="s">
        <v>128</v>
      </c>
      <c r="AW332" s="15" t="s">
        <v>33</v>
      </c>
      <c r="AX332" s="15" t="s">
        <v>80</v>
      </c>
      <c r="AY332" s="254" t="s">
        <v>114</v>
      </c>
    </row>
    <row r="333" s="2" customFormat="1" ht="16.5" customHeight="1">
      <c r="A333" s="39"/>
      <c r="B333" s="40"/>
      <c r="C333" s="205" t="s">
        <v>427</v>
      </c>
      <c r="D333" s="205" t="s">
        <v>117</v>
      </c>
      <c r="E333" s="206" t="s">
        <v>428</v>
      </c>
      <c r="F333" s="207" t="s">
        <v>429</v>
      </c>
      <c r="G333" s="208" t="s">
        <v>174</v>
      </c>
      <c r="H333" s="209">
        <v>0.93000000000000005</v>
      </c>
      <c r="I333" s="210"/>
      <c r="J333" s="211">
        <f>ROUND(I333*H333,2)</f>
        <v>0</v>
      </c>
      <c r="K333" s="207" t="s">
        <v>121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0.0052500000000000003</v>
      </c>
      <c r="R333" s="214">
        <f>Q333*H333</f>
        <v>0.0048825000000000006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128</v>
      </c>
      <c r="AT333" s="216" t="s">
        <v>117</v>
      </c>
      <c r="AU333" s="216" t="s">
        <v>82</v>
      </c>
      <c r="AY333" s="18" t="s">
        <v>114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128</v>
      </c>
      <c r="BM333" s="216" t="s">
        <v>430</v>
      </c>
    </row>
    <row r="334" s="2" customFormat="1">
      <c r="A334" s="39"/>
      <c r="B334" s="40"/>
      <c r="C334" s="41"/>
      <c r="D334" s="218" t="s">
        <v>124</v>
      </c>
      <c r="E334" s="41"/>
      <c r="F334" s="219" t="s">
        <v>431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124</v>
      </c>
      <c r="AU334" s="18" t="s">
        <v>82</v>
      </c>
    </row>
    <row r="335" s="13" customFormat="1">
      <c r="A335" s="13"/>
      <c r="B335" s="223"/>
      <c r="C335" s="224"/>
      <c r="D335" s="218" t="s">
        <v>125</v>
      </c>
      <c r="E335" s="225" t="s">
        <v>19</v>
      </c>
      <c r="F335" s="226" t="s">
        <v>432</v>
      </c>
      <c r="G335" s="224"/>
      <c r="H335" s="225" t="s">
        <v>19</v>
      </c>
      <c r="I335" s="227"/>
      <c r="J335" s="224"/>
      <c r="K335" s="224"/>
      <c r="L335" s="228"/>
      <c r="M335" s="229"/>
      <c r="N335" s="230"/>
      <c r="O335" s="230"/>
      <c r="P335" s="230"/>
      <c r="Q335" s="230"/>
      <c r="R335" s="230"/>
      <c r="S335" s="230"/>
      <c r="T335" s="23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2" t="s">
        <v>125</v>
      </c>
      <c r="AU335" s="232" t="s">
        <v>82</v>
      </c>
      <c r="AV335" s="13" t="s">
        <v>80</v>
      </c>
      <c r="AW335" s="13" t="s">
        <v>33</v>
      </c>
      <c r="AX335" s="13" t="s">
        <v>72</v>
      </c>
      <c r="AY335" s="232" t="s">
        <v>114</v>
      </c>
    </row>
    <row r="336" s="13" customFormat="1">
      <c r="A336" s="13"/>
      <c r="B336" s="223"/>
      <c r="C336" s="224"/>
      <c r="D336" s="218" t="s">
        <v>125</v>
      </c>
      <c r="E336" s="225" t="s">
        <v>19</v>
      </c>
      <c r="F336" s="226" t="s">
        <v>433</v>
      </c>
      <c r="G336" s="224"/>
      <c r="H336" s="225" t="s">
        <v>19</v>
      </c>
      <c r="I336" s="227"/>
      <c r="J336" s="224"/>
      <c r="K336" s="224"/>
      <c r="L336" s="228"/>
      <c r="M336" s="229"/>
      <c r="N336" s="230"/>
      <c r="O336" s="230"/>
      <c r="P336" s="230"/>
      <c r="Q336" s="230"/>
      <c r="R336" s="230"/>
      <c r="S336" s="230"/>
      <c r="T336" s="23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2" t="s">
        <v>125</v>
      </c>
      <c r="AU336" s="232" t="s">
        <v>82</v>
      </c>
      <c r="AV336" s="13" t="s">
        <v>80</v>
      </c>
      <c r="AW336" s="13" t="s">
        <v>33</v>
      </c>
      <c r="AX336" s="13" t="s">
        <v>72</v>
      </c>
      <c r="AY336" s="232" t="s">
        <v>114</v>
      </c>
    </row>
    <row r="337" s="14" customFormat="1">
      <c r="A337" s="14"/>
      <c r="B337" s="233"/>
      <c r="C337" s="234"/>
      <c r="D337" s="218" t="s">
        <v>125</v>
      </c>
      <c r="E337" s="235" t="s">
        <v>19</v>
      </c>
      <c r="F337" s="236" t="s">
        <v>434</v>
      </c>
      <c r="G337" s="234"/>
      <c r="H337" s="237">
        <v>0.93000000000000005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3" t="s">
        <v>125</v>
      </c>
      <c r="AU337" s="243" t="s">
        <v>82</v>
      </c>
      <c r="AV337" s="14" t="s">
        <v>82</v>
      </c>
      <c r="AW337" s="14" t="s">
        <v>33</v>
      </c>
      <c r="AX337" s="14" t="s">
        <v>72</v>
      </c>
      <c r="AY337" s="243" t="s">
        <v>114</v>
      </c>
    </row>
    <row r="338" s="15" customFormat="1">
      <c r="A338" s="15"/>
      <c r="B338" s="244"/>
      <c r="C338" s="245"/>
      <c r="D338" s="218" t="s">
        <v>125</v>
      </c>
      <c r="E338" s="246" t="s">
        <v>19</v>
      </c>
      <c r="F338" s="247" t="s">
        <v>127</v>
      </c>
      <c r="G338" s="245"/>
      <c r="H338" s="248">
        <v>0.93000000000000005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4" t="s">
        <v>125</v>
      </c>
      <c r="AU338" s="254" t="s">
        <v>82</v>
      </c>
      <c r="AV338" s="15" t="s">
        <v>128</v>
      </c>
      <c r="AW338" s="15" t="s">
        <v>33</v>
      </c>
      <c r="AX338" s="15" t="s">
        <v>80</v>
      </c>
      <c r="AY338" s="254" t="s">
        <v>114</v>
      </c>
    </row>
    <row r="339" s="2" customFormat="1">
      <c r="A339" s="39"/>
      <c r="B339" s="40"/>
      <c r="C339" s="205" t="s">
        <v>435</v>
      </c>
      <c r="D339" s="205" t="s">
        <v>117</v>
      </c>
      <c r="E339" s="206" t="s">
        <v>436</v>
      </c>
      <c r="F339" s="207" t="s">
        <v>437</v>
      </c>
      <c r="G339" s="208" t="s">
        <v>373</v>
      </c>
      <c r="H339" s="209">
        <v>152</v>
      </c>
      <c r="I339" s="210"/>
      <c r="J339" s="211">
        <f>ROUND(I339*H339,2)</f>
        <v>0</v>
      </c>
      <c r="K339" s="207" t="s">
        <v>19</v>
      </c>
      <c r="L339" s="45"/>
      <c r="M339" s="212" t="s">
        <v>19</v>
      </c>
      <c r="N339" s="213" t="s">
        <v>43</v>
      </c>
      <c r="O339" s="85"/>
      <c r="P339" s="214">
        <f>O339*H339</f>
        <v>0</v>
      </c>
      <c r="Q339" s="214">
        <v>4.0000000000000003E-05</v>
      </c>
      <c r="R339" s="214">
        <f>Q339*H339</f>
        <v>0.0060800000000000003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128</v>
      </c>
      <c r="AT339" s="216" t="s">
        <v>117</v>
      </c>
      <c r="AU339" s="216" t="s">
        <v>82</v>
      </c>
      <c r="AY339" s="18" t="s">
        <v>114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80</v>
      </c>
      <c r="BK339" s="217">
        <f>ROUND(I339*H339,2)</f>
        <v>0</v>
      </c>
      <c r="BL339" s="18" t="s">
        <v>128</v>
      </c>
      <c r="BM339" s="216" t="s">
        <v>438</v>
      </c>
    </row>
    <row r="340" s="2" customFormat="1">
      <c r="A340" s="39"/>
      <c r="B340" s="40"/>
      <c r="C340" s="41"/>
      <c r="D340" s="218" t="s">
        <v>124</v>
      </c>
      <c r="E340" s="41"/>
      <c r="F340" s="219" t="s">
        <v>437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124</v>
      </c>
      <c r="AU340" s="18" t="s">
        <v>82</v>
      </c>
    </row>
    <row r="341" s="13" customFormat="1">
      <c r="A341" s="13"/>
      <c r="B341" s="223"/>
      <c r="C341" s="224"/>
      <c r="D341" s="218" t="s">
        <v>125</v>
      </c>
      <c r="E341" s="225" t="s">
        <v>19</v>
      </c>
      <c r="F341" s="226" t="s">
        <v>439</v>
      </c>
      <c r="G341" s="224"/>
      <c r="H341" s="225" t="s">
        <v>19</v>
      </c>
      <c r="I341" s="227"/>
      <c r="J341" s="224"/>
      <c r="K341" s="224"/>
      <c r="L341" s="228"/>
      <c r="M341" s="229"/>
      <c r="N341" s="230"/>
      <c r="O341" s="230"/>
      <c r="P341" s="230"/>
      <c r="Q341" s="230"/>
      <c r="R341" s="230"/>
      <c r="S341" s="230"/>
      <c r="T341" s="23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125</v>
      </c>
      <c r="AU341" s="232" t="s">
        <v>82</v>
      </c>
      <c r="AV341" s="13" t="s">
        <v>80</v>
      </c>
      <c r="AW341" s="13" t="s">
        <v>33</v>
      </c>
      <c r="AX341" s="13" t="s">
        <v>72</v>
      </c>
      <c r="AY341" s="232" t="s">
        <v>114</v>
      </c>
    </row>
    <row r="342" s="13" customFormat="1">
      <c r="A342" s="13"/>
      <c r="B342" s="223"/>
      <c r="C342" s="224"/>
      <c r="D342" s="218" t="s">
        <v>125</v>
      </c>
      <c r="E342" s="225" t="s">
        <v>19</v>
      </c>
      <c r="F342" s="226" t="s">
        <v>440</v>
      </c>
      <c r="G342" s="224"/>
      <c r="H342" s="225" t="s">
        <v>19</v>
      </c>
      <c r="I342" s="227"/>
      <c r="J342" s="224"/>
      <c r="K342" s="224"/>
      <c r="L342" s="228"/>
      <c r="M342" s="229"/>
      <c r="N342" s="230"/>
      <c r="O342" s="230"/>
      <c r="P342" s="230"/>
      <c r="Q342" s="230"/>
      <c r="R342" s="230"/>
      <c r="S342" s="230"/>
      <c r="T342" s="23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2" t="s">
        <v>125</v>
      </c>
      <c r="AU342" s="232" t="s">
        <v>82</v>
      </c>
      <c r="AV342" s="13" t="s">
        <v>80</v>
      </c>
      <c r="AW342" s="13" t="s">
        <v>33</v>
      </c>
      <c r="AX342" s="13" t="s">
        <v>72</v>
      </c>
      <c r="AY342" s="232" t="s">
        <v>114</v>
      </c>
    </row>
    <row r="343" s="14" customFormat="1">
      <c r="A343" s="14"/>
      <c r="B343" s="233"/>
      <c r="C343" s="234"/>
      <c r="D343" s="218" t="s">
        <v>125</v>
      </c>
      <c r="E343" s="235" t="s">
        <v>19</v>
      </c>
      <c r="F343" s="236" t="s">
        <v>441</v>
      </c>
      <c r="G343" s="234"/>
      <c r="H343" s="237">
        <v>152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3" t="s">
        <v>125</v>
      </c>
      <c r="AU343" s="243" t="s">
        <v>82</v>
      </c>
      <c r="AV343" s="14" t="s">
        <v>82</v>
      </c>
      <c r="AW343" s="14" t="s">
        <v>33</v>
      </c>
      <c r="AX343" s="14" t="s">
        <v>72</v>
      </c>
      <c r="AY343" s="243" t="s">
        <v>114</v>
      </c>
    </row>
    <row r="344" s="15" customFormat="1">
      <c r="A344" s="15"/>
      <c r="B344" s="244"/>
      <c r="C344" s="245"/>
      <c r="D344" s="218" t="s">
        <v>125</v>
      </c>
      <c r="E344" s="246" t="s">
        <v>19</v>
      </c>
      <c r="F344" s="247" t="s">
        <v>127</v>
      </c>
      <c r="G344" s="245"/>
      <c r="H344" s="248">
        <v>152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4" t="s">
        <v>125</v>
      </c>
      <c r="AU344" s="254" t="s">
        <v>82</v>
      </c>
      <c r="AV344" s="15" t="s">
        <v>128</v>
      </c>
      <c r="AW344" s="15" t="s">
        <v>33</v>
      </c>
      <c r="AX344" s="15" t="s">
        <v>80</v>
      </c>
      <c r="AY344" s="254" t="s">
        <v>114</v>
      </c>
    </row>
    <row r="345" s="2" customFormat="1">
      <c r="A345" s="39"/>
      <c r="B345" s="40"/>
      <c r="C345" s="205" t="s">
        <v>442</v>
      </c>
      <c r="D345" s="205" t="s">
        <v>117</v>
      </c>
      <c r="E345" s="206" t="s">
        <v>443</v>
      </c>
      <c r="F345" s="207" t="s">
        <v>444</v>
      </c>
      <c r="G345" s="208" t="s">
        <v>373</v>
      </c>
      <c r="H345" s="209">
        <v>152</v>
      </c>
      <c r="I345" s="210"/>
      <c r="J345" s="211">
        <f>ROUND(I345*H345,2)</f>
        <v>0</v>
      </c>
      <c r="K345" s="207" t="s">
        <v>19</v>
      </c>
      <c r="L345" s="45"/>
      <c r="M345" s="212" t="s">
        <v>19</v>
      </c>
      <c r="N345" s="213" t="s">
        <v>43</v>
      </c>
      <c r="O345" s="85"/>
      <c r="P345" s="214">
        <f>O345*H345</f>
        <v>0</v>
      </c>
      <c r="Q345" s="214">
        <v>4.0000000000000003E-05</v>
      </c>
      <c r="R345" s="214">
        <f>Q345*H345</f>
        <v>0.0060800000000000003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128</v>
      </c>
      <c r="AT345" s="216" t="s">
        <v>117</v>
      </c>
      <c r="AU345" s="216" t="s">
        <v>82</v>
      </c>
      <c r="AY345" s="18" t="s">
        <v>114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80</v>
      </c>
      <c r="BK345" s="217">
        <f>ROUND(I345*H345,2)</f>
        <v>0</v>
      </c>
      <c r="BL345" s="18" t="s">
        <v>128</v>
      </c>
      <c r="BM345" s="216" t="s">
        <v>445</v>
      </c>
    </row>
    <row r="346" s="2" customFormat="1">
      <c r="A346" s="39"/>
      <c r="B346" s="40"/>
      <c r="C346" s="41"/>
      <c r="D346" s="218" t="s">
        <v>124</v>
      </c>
      <c r="E346" s="41"/>
      <c r="F346" s="219" t="s">
        <v>444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124</v>
      </c>
      <c r="AU346" s="18" t="s">
        <v>82</v>
      </c>
    </row>
    <row r="347" s="13" customFormat="1">
      <c r="A347" s="13"/>
      <c r="B347" s="223"/>
      <c r="C347" s="224"/>
      <c r="D347" s="218" t="s">
        <v>125</v>
      </c>
      <c r="E347" s="225" t="s">
        <v>19</v>
      </c>
      <c r="F347" s="226" t="s">
        <v>439</v>
      </c>
      <c r="G347" s="224"/>
      <c r="H347" s="225" t="s">
        <v>19</v>
      </c>
      <c r="I347" s="227"/>
      <c r="J347" s="224"/>
      <c r="K347" s="224"/>
      <c r="L347" s="228"/>
      <c r="M347" s="229"/>
      <c r="N347" s="230"/>
      <c r="O347" s="230"/>
      <c r="P347" s="230"/>
      <c r="Q347" s="230"/>
      <c r="R347" s="230"/>
      <c r="S347" s="230"/>
      <c r="T347" s="23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2" t="s">
        <v>125</v>
      </c>
      <c r="AU347" s="232" t="s">
        <v>82</v>
      </c>
      <c r="AV347" s="13" t="s">
        <v>80</v>
      </c>
      <c r="AW347" s="13" t="s">
        <v>33</v>
      </c>
      <c r="AX347" s="13" t="s">
        <v>72</v>
      </c>
      <c r="AY347" s="232" t="s">
        <v>114</v>
      </c>
    </row>
    <row r="348" s="13" customFormat="1">
      <c r="A348" s="13"/>
      <c r="B348" s="223"/>
      <c r="C348" s="224"/>
      <c r="D348" s="218" t="s">
        <v>125</v>
      </c>
      <c r="E348" s="225" t="s">
        <v>19</v>
      </c>
      <c r="F348" s="226" t="s">
        <v>440</v>
      </c>
      <c r="G348" s="224"/>
      <c r="H348" s="225" t="s">
        <v>19</v>
      </c>
      <c r="I348" s="227"/>
      <c r="J348" s="224"/>
      <c r="K348" s="224"/>
      <c r="L348" s="228"/>
      <c r="M348" s="229"/>
      <c r="N348" s="230"/>
      <c r="O348" s="230"/>
      <c r="P348" s="230"/>
      <c r="Q348" s="230"/>
      <c r="R348" s="230"/>
      <c r="S348" s="230"/>
      <c r="T348" s="23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2" t="s">
        <v>125</v>
      </c>
      <c r="AU348" s="232" t="s">
        <v>82</v>
      </c>
      <c r="AV348" s="13" t="s">
        <v>80</v>
      </c>
      <c r="AW348" s="13" t="s">
        <v>33</v>
      </c>
      <c r="AX348" s="13" t="s">
        <v>72</v>
      </c>
      <c r="AY348" s="232" t="s">
        <v>114</v>
      </c>
    </row>
    <row r="349" s="14" customFormat="1">
      <c r="A349" s="14"/>
      <c r="B349" s="233"/>
      <c r="C349" s="234"/>
      <c r="D349" s="218" t="s">
        <v>125</v>
      </c>
      <c r="E349" s="235" t="s">
        <v>19</v>
      </c>
      <c r="F349" s="236" t="s">
        <v>441</v>
      </c>
      <c r="G349" s="234"/>
      <c r="H349" s="237">
        <v>152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3" t="s">
        <v>125</v>
      </c>
      <c r="AU349" s="243" t="s">
        <v>82</v>
      </c>
      <c r="AV349" s="14" t="s">
        <v>82</v>
      </c>
      <c r="AW349" s="14" t="s">
        <v>33</v>
      </c>
      <c r="AX349" s="14" t="s">
        <v>72</v>
      </c>
      <c r="AY349" s="243" t="s">
        <v>114</v>
      </c>
    </row>
    <row r="350" s="15" customFormat="1">
      <c r="A350" s="15"/>
      <c r="B350" s="244"/>
      <c r="C350" s="245"/>
      <c r="D350" s="218" t="s">
        <v>125</v>
      </c>
      <c r="E350" s="246" t="s">
        <v>19</v>
      </c>
      <c r="F350" s="247" t="s">
        <v>127</v>
      </c>
      <c r="G350" s="245"/>
      <c r="H350" s="248">
        <v>152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4" t="s">
        <v>125</v>
      </c>
      <c r="AU350" s="254" t="s">
        <v>82</v>
      </c>
      <c r="AV350" s="15" t="s">
        <v>128</v>
      </c>
      <c r="AW350" s="15" t="s">
        <v>33</v>
      </c>
      <c r="AX350" s="15" t="s">
        <v>80</v>
      </c>
      <c r="AY350" s="254" t="s">
        <v>114</v>
      </c>
    </row>
    <row r="351" s="2" customFormat="1">
      <c r="A351" s="39"/>
      <c r="B351" s="40"/>
      <c r="C351" s="205" t="s">
        <v>446</v>
      </c>
      <c r="D351" s="205" t="s">
        <v>117</v>
      </c>
      <c r="E351" s="206" t="s">
        <v>447</v>
      </c>
      <c r="F351" s="207" t="s">
        <v>448</v>
      </c>
      <c r="G351" s="208" t="s">
        <v>373</v>
      </c>
      <c r="H351" s="209">
        <v>55</v>
      </c>
      <c r="I351" s="210"/>
      <c r="J351" s="211">
        <f>ROUND(I351*H351,2)</f>
        <v>0</v>
      </c>
      <c r="K351" s="207" t="s">
        <v>19</v>
      </c>
      <c r="L351" s="45"/>
      <c r="M351" s="212" t="s">
        <v>19</v>
      </c>
      <c r="N351" s="213" t="s">
        <v>43</v>
      </c>
      <c r="O351" s="85"/>
      <c r="P351" s="214">
        <f>O351*H351</f>
        <v>0</v>
      </c>
      <c r="Q351" s="214">
        <v>0.00016000000000000001</v>
      </c>
      <c r="R351" s="214">
        <f>Q351*H351</f>
        <v>0.0088000000000000005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128</v>
      </c>
      <c r="AT351" s="216" t="s">
        <v>117</v>
      </c>
      <c r="AU351" s="216" t="s">
        <v>82</v>
      </c>
      <c r="AY351" s="18" t="s">
        <v>114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80</v>
      </c>
      <c r="BK351" s="217">
        <f>ROUND(I351*H351,2)</f>
        <v>0</v>
      </c>
      <c r="BL351" s="18" t="s">
        <v>128</v>
      </c>
      <c r="BM351" s="216" t="s">
        <v>449</v>
      </c>
    </row>
    <row r="352" s="2" customFormat="1">
      <c r="A352" s="39"/>
      <c r="B352" s="40"/>
      <c r="C352" s="41"/>
      <c r="D352" s="218" t="s">
        <v>124</v>
      </c>
      <c r="E352" s="41"/>
      <c r="F352" s="219" t="s">
        <v>448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124</v>
      </c>
      <c r="AU352" s="18" t="s">
        <v>82</v>
      </c>
    </row>
    <row r="353" s="13" customFormat="1">
      <c r="A353" s="13"/>
      <c r="B353" s="223"/>
      <c r="C353" s="224"/>
      <c r="D353" s="218" t="s">
        <v>125</v>
      </c>
      <c r="E353" s="225" t="s">
        <v>19</v>
      </c>
      <c r="F353" s="226" t="s">
        <v>439</v>
      </c>
      <c r="G353" s="224"/>
      <c r="H353" s="225" t="s">
        <v>19</v>
      </c>
      <c r="I353" s="227"/>
      <c r="J353" s="224"/>
      <c r="K353" s="224"/>
      <c r="L353" s="228"/>
      <c r="M353" s="229"/>
      <c r="N353" s="230"/>
      <c r="O353" s="230"/>
      <c r="P353" s="230"/>
      <c r="Q353" s="230"/>
      <c r="R353" s="230"/>
      <c r="S353" s="230"/>
      <c r="T353" s="23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2" t="s">
        <v>125</v>
      </c>
      <c r="AU353" s="232" t="s">
        <v>82</v>
      </c>
      <c r="AV353" s="13" t="s">
        <v>80</v>
      </c>
      <c r="AW353" s="13" t="s">
        <v>33</v>
      </c>
      <c r="AX353" s="13" t="s">
        <v>72</v>
      </c>
      <c r="AY353" s="232" t="s">
        <v>114</v>
      </c>
    </row>
    <row r="354" s="13" customFormat="1">
      <c r="A354" s="13"/>
      <c r="B354" s="223"/>
      <c r="C354" s="224"/>
      <c r="D354" s="218" t="s">
        <v>125</v>
      </c>
      <c r="E354" s="225" t="s">
        <v>19</v>
      </c>
      <c r="F354" s="226" t="s">
        <v>450</v>
      </c>
      <c r="G354" s="224"/>
      <c r="H354" s="225" t="s">
        <v>19</v>
      </c>
      <c r="I354" s="227"/>
      <c r="J354" s="224"/>
      <c r="K354" s="224"/>
      <c r="L354" s="228"/>
      <c r="M354" s="229"/>
      <c r="N354" s="230"/>
      <c r="O354" s="230"/>
      <c r="P354" s="230"/>
      <c r="Q354" s="230"/>
      <c r="R354" s="230"/>
      <c r="S354" s="230"/>
      <c r="T354" s="23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2" t="s">
        <v>125</v>
      </c>
      <c r="AU354" s="232" t="s">
        <v>82</v>
      </c>
      <c r="AV354" s="13" t="s">
        <v>80</v>
      </c>
      <c r="AW354" s="13" t="s">
        <v>33</v>
      </c>
      <c r="AX354" s="13" t="s">
        <v>72</v>
      </c>
      <c r="AY354" s="232" t="s">
        <v>114</v>
      </c>
    </row>
    <row r="355" s="14" customFormat="1">
      <c r="A355" s="14"/>
      <c r="B355" s="233"/>
      <c r="C355" s="234"/>
      <c r="D355" s="218" t="s">
        <v>125</v>
      </c>
      <c r="E355" s="235" t="s">
        <v>19</v>
      </c>
      <c r="F355" s="236" t="s">
        <v>451</v>
      </c>
      <c r="G355" s="234"/>
      <c r="H355" s="237">
        <v>4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3" t="s">
        <v>125</v>
      </c>
      <c r="AU355" s="243" t="s">
        <v>82</v>
      </c>
      <c r="AV355" s="14" t="s">
        <v>82</v>
      </c>
      <c r="AW355" s="14" t="s">
        <v>33</v>
      </c>
      <c r="AX355" s="14" t="s">
        <v>72</v>
      </c>
      <c r="AY355" s="243" t="s">
        <v>114</v>
      </c>
    </row>
    <row r="356" s="13" customFormat="1">
      <c r="A356" s="13"/>
      <c r="B356" s="223"/>
      <c r="C356" s="224"/>
      <c r="D356" s="218" t="s">
        <v>125</v>
      </c>
      <c r="E356" s="225" t="s">
        <v>19</v>
      </c>
      <c r="F356" s="226" t="s">
        <v>452</v>
      </c>
      <c r="G356" s="224"/>
      <c r="H356" s="225" t="s">
        <v>19</v>
      </c>
      <c r="I356" s="227"/>
      <c r="J356" s="224"/>
      <c r="K356" s="224"/>
      <c r="L356" s="228"/>
      <c r="M356" s="229"/>
      <c r="N356" s="230"/>
      <c r="O356" s="230"/>
      <c r="P356" s="230"/>
      <c r="Q356" s="230"/>
      <c r="R356" s="230"/>
      <c r="S356" s="230"/>
      <c r="T356" s="23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2" t="s">
        <v>125</v>
      </c>
      <c r="AU356" s="232" t="s">
        <v>82</v>
      </c>
      <c r="AV356" s="13" t="s">
        <v>80</v>
      </c>
      <c r="AW356" s="13" t="s">
        <v>33</v>
      </c>
      <c r="AX356" s="13" t="s">
        <v>72</v>
      </c>
      <c r="AY356" s="232" t="s">
        <v>114</v>
      </c>
    </row>
    <row r="357" s="14" customFormat="1">
      <c r="A357" s="14"/>
      <c r="B357" s="233"/>
      <c r="C357" s="234"/>
      <c r="D357" s="218" t="s">
        <v>125</v>
      </c>
      <c r="E357" s="235" t="s">
        <v>19</v>
      </c>
      <c r="F357" s="236" t="s">
        <v>453</v>
      </c>
      <c r="G357" s="234"/>
      <c r="H357" s="237">
        <v>51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3" t="s">
        <v>125</v>
      </c>
      <c r="AU357" s="243" t="s">
        <v>82</v>
      </c>
      <c r="AV357" s="14" t="s">
        <v>82</v>
      </c>
      <c r="AW357" s="14" t="s">
        <v>33</v>
      </c>
      <c r="AX357" s="14" t="s">
        <v>72</v>
      </c>
      <c r="AY357" s="243" t="s">
        <v>114</v>
      </c>
    </row>
    <row r="358" s="15" customFormat="1">
      <c r="A358" s="15"/>
      <c r="B358" s="244"/>
      <c r="C358" s="245"/>
      <c r="D358" s="218" t="s">
        <v>125</v>
      </c>
      <c r="E358" s="246" t="s">
        <v>19</v>
      </c>
      <c r="F358" s="247" t="s">
        <v>127</v>
      </c>
      <c r="G358" s="245"/>
      <c r="H358" s="248">
        <v>55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4" t="s">
        <v>125</v>
      </c>
      <c r="AU358" s="254" t="s">
        <v>82</v>
      </c>
      <c r="AV358" s="15" t="s">
        <v>128</v>
      </c>
      <c r="AW358" s="15" t="s">
        <v>33</v>
      </c>
      <c r="AX358" s="15" t="s">
        <v>80</v>
      </c>
      <c r="AY358" s="254" t="s">
        <v>114</v>
      </c>
    </row>
    <row r="359" s="2" customFormat="1" ht="16.5" customHeight="1">
      <c r="A359" s="39"/>
      <c r="B359" s="40"/>
      <c r="C359" s="205" t="s">
        <v>454</v>
      </c>
      <c r="D359" s="205" t="s">
        <v>117</v>
      </c>
      <c r="E359" s="206" t="s">
        <v>455</v>
      </c>
      <c r="F359" s="207" t="s">
        <v>456</v>
      </c>
      <c r="G359" s="208" t="s">
        <v>457</v>
      </c>
      <c r="H359" s="209">
        <v>0.68100000000000005</v>
      </c>
      <c r="I359" s="210"/>
      <c r="J359" s="211">
        <f>ROUND(I359*H359,2)</f>
        <v>0</v>
      </c>
      <c r="K359" s="207" t="s">
        <v>121</v>
      </c>
      <c r="L359" s="45"/>
      <c r="M359" s="212" t="s">
        <v>19</v>
      </c>
      <c r="N359" s="213" t="s">
        <v>43</v>
      </c>
      <c r="O359" s="85"/>
      <c r="P359" s="214">
        <f>O359*H359</f>
        <v>0</v>
      </c>
      <c r="Q359" s="214">
        <v>0</v>
      </c>
      <c r="R359" s="214">
        <f>Q359*H359</f>
        <v>0</v>
      </c>
      <c r="S359" s="214">
        <v>1.95</v>
      </c>
      <c r="T359" s="215">
        <f>S359*H359</f>
        <v>1.32795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128</v>
      </c>
      <c r="AT359" s="216" t="s">
        <v>117</v>
      </c>
      <c r="AU359" s="216" t="s">
        <v>82</v>
      </c>
      <c r="AY359" s="18" t="s">
        <v>114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80</v>
      </c>
      <c r="BK359" s="217">
        <f>ROUND(I359*H359,2)</f>
        <v>0</v>
      </c>
      <c r="BL359" s="18" t="s">
        <v>128</v>
      </c>
      <c r="BM359" s="216" t="s">
        <v>458</v>
      </c>
    </row>
    <row r="360" s="2" customFormat="1">
      <c r="A360" s="39"/>
      <c r="B360" s="40"/>
      <c r="C360" s="41"/>
      <c r="D360" s="218" t="s">
        <v>124</v>
      </c>
      <c r="E360" s="41"/>
      <c r="F360" s="219" t="s">
        <v>459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124</v>
      </c>
      <c r="AU360" s="18" t="s">
        <v>82</v>
      </c>
    </row>
    <row r="361" s="13" customFormat="1">
      <c r="A361" s="13"/>
      <c r="B361" s="223"/>
      <c r="C361" s="224"/>
      <c r="D361" s="218" t="s">
        <v>125</v>
      </c>
      <c r="E361" s="225" t="s">
        <v>19</v>
      </c>
      <c r="F361" s="226" t="s">
        <v>205</v>
      </c>
      <c r="G361" s="224"/>
      <c r="H361" s="225" t="s">
        <v>19</v>
      </c>
      <c r="I361" s="227"/>
      <c r="J361" s="224"/>
      <c r="K361" s="224"/>
      <c r="L361" s="228"/>
      <c r="M361" s="229"/>
      <c r="N361" s="230"/>
      <c r="O361" s="230"/>
      <c r="P361" s="230"/>
      <c r="Q361" s="230"/>
      <c r="R361" s="230"/>
      <c r="S361" s="230"/>
      <c r="T361" s="23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2" t="s">
        <v>125</v>
      </c>
      <c r="AU361" s="232" t="s">
        <v>82</v>
      </c>
      <c r="AV361" s="13" t="s">
        <v>80</v>
      </c>
      <c r="AW361" s="13" t="s">
        <v>33</v>
      </c>
      <c r="AX361" s="13" t="s">
        <v>72</v>
      </c>
      <c r="AY361" s="232" t="s">
        <v>114</v>
      </c>
    </row>
    <row r="362" s="13" customFormat="1">
      <c r="A362" s="13"/>
      <c r="B362" s="223"/>
      <c r="C362" s="224"/>
      <c r="D362" s="218" t="s">
        <v>125</v>
      </c>
      <c r="E362" s="225" t="s">
        <v>19</v>
      </c>
      <c r="F362" s="226" t="s">
        <v>460</v>
      </c>
      <c r="G362" s="224"/>
      <c r="H362" s="225" t="s">
        <v>19</v>
      </c>
      <c r="I362" s="227"/>
      <c r="J362" s="224"/>
      <c r="K362" s="224"/>
      <c r="L362" s="228"/>
      <c r="M362" s="229"/>
      <c r="N362" s="230"/>
      <c r="O362" s="230"/>
      <c r="P362" s="230"/>
      <c r="Q362" s="230"/>
      <c r="R362" s="230"/>
      <c r="S362" s="230"/>
      <c r="T362" s="23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2" t="s">
        <v>125</v>
      </c>
      <c r="AU362" s="232" t="s">
        <v>82</v>
      </c>
      <c r="AV362" s="13" t="s">
        <v>80</v>
      </c>
      <c r="AW362" s="13" t="s">
        <v>33</v>
      </c>
      <c r="AX362" s="13" t="s">
        <v>72</v>
      </c>
      <c r="AY362" s="232" t="s">
        <v>114</v>
      </c>
    </row>
    <row r="363" s="14" customFormat="1">
      <c r="A363" s="14"/>
      <c r="B363" s="233"/>
      <c r="C363" s="234"/>
      <c r="D363" s="218" t="s">
        <v>125</v>
      </c>
      <c r="E363" s="235" t="s">
        <v>19</v>
      </c>
      <c r="F363" s="236" t="s">
        <v>461</v>
      </c>
      <c r="G363" s="234"/>
      <c r="H363" s="237">
        <v>0.68100000000000005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3" t="s">
        <v>125</v>
      </c>
      <c r="AU363" s="243" t="s">
        <v>82</v>
      </c>
      <c r="AV363" s="14" t="s">
        <v>82</v>
      </c>
      <c r="AW363" s="14" t="s">
        <v>33</v>
      </c>
      <c r="AX363" s="14" t="s">
        <v>72</v>
      </c>
      <c r="AY363" s="243" t="s">
        <v>114</v>
      </c>
    </row>
    <row r="364" s="15" customFormat="1">
      <c r="A364" s="15"/>
      <c r="B364" s="244"/>
      <c r="C364" s="245"/>
      <c r="D364" s="218" t="s">
        <v>125</v>
      </c>
      <c r="E364" s="246" t="s">
        <v>19</v>
      </c>
      <c r="F364" s="247" t="s">
        <v>127</v>
      </c>
      <c r="G364" s="245"/>
      <c r="H364" s="248">
        <v>0.68100000000000005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4" t="s">
        <v>125</v>
      </c>
      <c r="AU364" s="254" t="s">
        <v>82</v>
      </c>
      <c r="AV364" s="15" t="s">
        <v>128</v>
      </c>
      <c r="AW364" s="15" t="s">
        <v>33</v>
      </c>
      <c r="AX364" s="15" t="s">
        <v>80</v>
      </c>
      <c r="AY364" s="254" t="s">
        <v>114</v>
      </c>
    </row>
    <row r="365" s="2" customFormat="1" ht="16.5" customHeight="1">
      <c r="A365" s="39"/>
      <c r="B365" s="40"/>
      <c r="C365" s="205" t="s">
        <v>462</v>
      </c>
      <c r="D365" s="205" t="s">
        <v>117</v>
      </c>
      <c r="E365" s="206" t="s">
        <v>463</v>
      </c>
      <c r="F365" s="207" t="s">
        <v>464</v>
      </c>
      <c r="G365" s="208" t="s">
        <v>457</v>
      </c>
      <c r="H365" s="209">
        <v>0.43099999999999999</v>
      </c>
      <c r="I365" s="210"/>
      <c r="J365" s="211">
        <f>ROUND(I365*H365,2)</f>
        <v>0</v>
      </c>
      <c r="K365" s="207" t="s">
        <v>121</v>
      </c>
      <c r="L365" s="45"/>
      <c r="M365" s="212" t="s">
        <v>19</v>
      </c>
      <c r="N365" s="213" t="s">
        <v>43</v>
      </c>
      <c r="O365" s="85"/>
      <c r="P365" s="214">
        <f>O365*H365</f>
        <v>0</v>
      </c>
      <c r="Q365" s="214">
        <v>0</v>
      </c>
      <c r="R365" s="214">
        <f>Q365*H365</f>
        <v>0</v>
      </c>
      <c r="S365" s="214">
        <v>2.2000000000000002</v>
      </c>
      <c r="T365" s="215">
        <f>S365*H365</f>
        <v>0.94820000000000004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128</v>
      </c>
      <c r="AT365" s="216" t="s">
        <v>117</v>
      </c>
      <c r="AU365" s="216" t="s">
        <v>82</v>
      </c>
      <c r="AY365" s="18" t="s">
        <v>114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80</v>
      </c>
      <c r="BK365" s="217">
        <f>ROUND(I365*H365,2)</f>
        <v>0</v>
      </c>
      <c r="BL365" s="18" t="s">
        <v>128</v>
      </c>
      <c r="BM365" s="216" t="s">
        <v>465</v>
      </c>
    </row>
    <row r="366" s="2" customFormat="1">
      <c r="A366" s="39"/>
      <c r="B366" s="40"/>
      <c r="C366" s="41"/>
      <c r="D366" s="218" t="s">
        <v>124</v>
      </c>
      <c r="E366" s="41"/>
      <c r="F366" s="219" t="s">
        <v>466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124</v>
      </c>
      <c r="AU366" s="18" t="s">
        <v>82</v>
      </c>
    </row>
    <row r="367" s="13" customFormat="1">
      <c r="A367" s="13"/>
      <c r="B367" s="223"/>
      <c r="C367" s="224"/>
      <c r="D367" s="218" t="s">
        <v>125</v>
      </c>
      <c r="E367" s="225" t="s">
        <v>19</v>
      </c>
      <c r="F367" s="226" t="s">
        <v>205</v>
      </c>
      <c r="G367" s="224"/>
      <c r="H367" s="225" t="s">
        <v>19</v>
      </c>
      <c r="I367" s="227"/>
      <c r="J367" s="224"/>
      <c r="K367" s="224"/>
      <c r="L367" s="228"/>
      <c r="M367" s="229"/>
      <c r="N367" s="230"/>
      <c r="O367" s="230"/>
      <c r="P367" s="230"/>
      <c r="Q367" s="230"/>
      <c r="R367" s="230"/>
      <c r="S367" s="230"/>
      <c r="T367" s="23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2" t="s">
        <v>125</v>
      </c>
      <c r="AU367" s="232" t="s">
        <v>82</v>
      </c>
      <c r="AV367" s="13" t="s">
        <v>80</v>
      </c>
      <c r="AW367" s="13" t="s">
        <v>33</v>
      </c>
      <c r="AX367" s="13" t="s">
        <v>72</v>
      </c>
      <c r="AY367" s="232" t="s">
        <v>114</v>
      </c>
    </row>
    <row r="368" s="13" customFormat="1">
      <c r="A368" s="13"/>
      <c r="B368" s="223"/>
      <c r="C368" s="224"/>
      <c r="D368" s="218" t="s">
        <v>125</v>
      </c>
      <c r="E368" s="225" t="s">
        <v>19</v>
      </c>
      <c r="F368" s="226" t="s">
        <v>467</v>
      </c>
      <c r="G368" s="224"/>
      <c r="H368" s="225" t="s">
        <v>19</v>
      </c>
      <c r="I368" s="227"/>
      <c r="J368" s="224"/>
      <c r="K368" s="224"/>
      <c r="L368" s="228"/>
      <c r="M368" s="229"/>
      <c r="N368" s="230"/>
      <c r="O368" s="230"/>
      <c r="P368" s="230"/>
      <c r="Q368" s="230"/>
      <c r="R368" s="230"/>
      <c r="S368" s="230"/>
      <c r="T368" s="23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2" t="s">
        <v>125</v>
      </c>
      <c r="AU368" s="232" t="s">
        <v>82</v>
      </c>
      <c r="AV368" s="13" t="s">
        <v>80</v>
      </c>
      <c r="AW368" s="13" t="s">
        <v>33</v>
      </c>
      <c r="AX368" s="13" t="s">
        <v>72</v>
      </c>
      <c r="AY368" s="232" t="s">
        <v>114</v>
      </c>
    </row>
    <row r="369" s="14" customFormat="1">
      <c r="A369" s="14"/>
      <c r="B369" s="233"/>
      <c r="C369" s="234"/>
      <c r="D369" s="218" t="s">
        <v>125</v>
      </c>
      <c r="E369" s="235" t="s">
        <v>19</v>
      </c>
      <c r="F369" s="236" t="s">
        <v>468</v>
      </c>
      <c r="G369" s="234"/>
      <c r="H369" s="237">
        <v>0.43099999999999999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3" t="s">
        <v>125</v>
      </c>
      <c r="AU369" s="243" t="s">
        <v>82</v>
      </c>
      <c r="AV369" s="14" t="s">
        <v>82</v>
      </c>
      <c r="AW369" s="14" t="s">
        <v>33</v>
      </c>
      <c r="AX369" s="14" t="s">
        <v>72</v>
      </c>
      <c r="AY369" s="243" t="s">
        <v>114</v>
      </c>
    </row>
    <row r="370" s="15" customFormat="1">
      <c r="A370" s="15"/>
      <c r="B370" s="244"/>
      <c r="C370" s="245"/>
      <c r="D370" s="218" t="s">
        <v>125</v>
      </c>
      <c r="E370" s="246" t="s">
        <v>19</v>
      </c>
      <c r="F370" s="247" t="s">
        <v>127</v>
      </c>
      <c r="G370" s="245"/>
      <c r="H370" s="248">
        <v>0.43099999999999999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4" t="s">
        <v>125</v>
      </c>
      <c r="AU370" s="254" t="s">
        <v>82</v>
      </c>
      <c r="AV370" s="15" t="s">
        <v>128</v>
      </c>
      <c r="AW370" s="15" t="s">
        <v>33</v>
      </c>
      <c r="AX370" s="15" t="s">
        <v>80</v>
      </c>
      <c r="AY370" s="254" t="s">
        <v>114</v>
      </c>
    </row>
    <row r="371" s="2" customFormat="1" ht="21.75" customHeight="1">
      <c r="A371" s="39"/>
      <c r="B371" s="40"/>
      <c r="C371" s="205" t="s">
        <v>469</v>
      </c>
      <c r="D371" s="205" t="s">
        <v>117</v>
      </c>
      <c r="E371" s="206" t="s">
        <v>470</v>
      </c>
      <c r="F371" s="207" t="s">
        <v>471</v>
      </c>
      <c r="G371" s="208" t="s">
        <v>457</v>
      </c>
      <c r="H371" s="209">
        <v>35.786000000000001</v>
      </c>
      <c r="I371" s="210"/>
      <c r="J371" s="211">
        <f>ROUND(I371*H371,2)</f>
        <v>0</v>
      </c>
      <c r="K371" s="207" t="s">
        <v>121</v>
      </c>
      <c r="L371" s="45"/>
      <c r="M371" s="212" t="s">
        <v>19</v>
      </c>
      <c r="N371" s="213" t="s">
        <v>43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2.2000000000000002</v>
      </c>
      <c r="T371" s="215">
        <f>S371*H371</f>
        <v>78.729200000000006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128</v>
      </c>
      <c r="AT371" s="216" t="s">
        <v>117</v>
      </c>
      <c r="AU371" s="216" t="s">
        <v>82</v>
      </c>
      <c r="AY371" s="18" t="s">
        <v>114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80</v>
      </c>
      <c r="BK371" s="217">
        <f>ROUND(I371*H371,2)</f>
        <v>0</v>
      </c>
      <c r="BL371" s="18" t="s">
        <v>128</v>
      </c>
      <c r="BM371" s="216" t="s">
        <v>472</v>
      </c>
    </row>
    <row r="372" s="2" customFormat="1">
      <c r="A372" s="39"/>
      <c r="B372" s="40"/>
      <c r="C372" s="41"/>
      <c r="D372" s="218" t="s">
        <v>124</v>
      </c>
      <c r="E372" s="41"/>
      <c r="F372" s="219" t="s">
        <v>473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124</v>
      </c>
      <c r="AU372" s="18" t="s">
        <v>82</v>
      </c>
    </row>
    <row r="373" s="13" customFormat="1">
      <c r="A373" s="13"/>
      <c r="B373" s="223"/>
      <c r="C373" s="224"/>
      <c r="D373" s="218" t="s">
        <v>125</v>
      </c>
      <c r="E373" s="225" t="s">
        <v>19</v>
      </c>
      <c r="F373" s="226" t="s">
        <v>205</v>
      </c>
      <c r="G373" s="224"/>
      <c r="H373" s="225" t="s">
        <v>19</v>
      </c>
      <c r="I373" s="227"/>
      <c r="J373" s="224"/>
      <c r="K373" s="224"/>
      <c r="L373" s="228"/>
      <c r="M373" s="229"/>
      <c r="N373" s="230"/>
      <c r="O373" s="230"/>
      <c r="P373" s="230"/>
      <c r="Q373" s="230"/>
      <c r="R373" s="230"/>
      <c r="S373" s="230"/>
      <c r="T373" s="23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2" t="s">
        <v>125</v>
      </c>
      <c r="AU373" s="232" t="s">
        <v>82</v>
      </c>
      <c r="AV373" s="13" t="s">
        <v>80</v>
      </c>
      <c r="AW373" s="13" t="s">
        <v>33</v>
      </c>
      <c r="AX373" s="13" t="s">
        <v>72</v>
      </c>
      <c r="AY373" s="232" t="s">
        <v>114</v>
      </c>
    </row>
    <row r="374" s="13" customFormat="1">
      <c r="A374" s="13"/>
      <c r="B374" s="223"/>
      <c r="C374" s="224"/>
      <c r="D374" s="218" t="s">
        <v>125</v>
      </c>
      <c r="E374" s="225" t="s">
        <v>19</v>
      </c>
      <c r="F374" s="226" t="s">
        <v>474</v>
      </c>
      <c r="G374" s="224"/>
      <c r="H374" s="225" t="s">
        <v>19</v>
      </c>
      <c r="I374" s="227"/>
      <c r="J374" s="224"/>
      <c r="K374" s="224"/>
      <c r="L374" s="228"/>
      <c r="M374" s="229"/>
      <c r="N374" s="230"/>
      <c r="O374" s="230"/>
      <c r="P374" s="230"/>
      <c r="Q374" s="230"/>
      <c r="R374" s="230"/>
      <c r="S374" s="230"/>
      <c r="T374" s="23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2" t="s">
        <v>125</v>
      </c>
      <c r="AU374" s="232" t="s">
        <v>82</v>
      </c>
      <c r="AV374" s="13" t="s">
        <v>80</v>
      </c>
      <c r="AW374" s="13" t="s">
        <v>33</v>
      </c>
      <c r="AX374" s="13" t="s">
        <v>72</v>
      </c>
      <c r="AY374" s="232" t="s">
        <v>114</v>
      </c>
    </row>
    <row r="375" s="14" customFormat="1">
      <c r="A375" s="14"/>
      <c r="B375" s="233"/>
      <c r="C375" s="234"/>
      <c r="D375" s="218" t="s">
        <v>125</v>
      </c>
      <c r="E375" s="235" t="s">
        <v>19</v>
      </c>
      <c r="F375" s="236" t="s">
        <v>475</v>
      </c>
      <c r="G375" s="234"/>
      <c r="H375" s="237">
        <v>35.786000000000001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3" t="s">
        <v>125</v>
      </c>
      <c r="AU375" s="243" t="s">
        <v>82</v>
      </c>
      <c r="AV375" s="14" t="s">
        <v>82</v>
      </c>
      <c r="AW375" s="14" t="s">
        <v>33</v>
      </c>
      <c r="AX375" s="14" t="s">
        <v>72</v>
      </c>
      <c r="AY375" s="243" t="s">
        <v>114</v>
      </c>
    </row>
    <row r="376" s="15" customFormat="1">
      <c r="A376" s="15"/>
      <c r="B376" s="244"/>
      <c r="C376" s="245"/>
      <c r="D376" s="218" t="s">
        <v>125</v>
      </c>
      <c r="E376" s="246" t="s">
        <v>19</v>
      </c>
      <c r="F376" s="247" t="s">
        <v>127</v>
      </c>
      <c r="G376" s="245"/>
      <c r="H376" s="248">
        <v>35.786000000000001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4" t="s">
        <v>125</v>
      </c>
      <c r="AU376" s="254" t="s">
        <v>82</v>
      </c>
      <c r="AV376" s="15" t="s">
        <v>128</v>
      </c>
      <c r="AW376" s="15" t="s">
        <v>33</v>
      </c>
      <c r="AX376" s="15" t="s">
        <v>80</v>
      </c>
      <c r="AY376" s="254" t="s">
        <v>114</v>
      </c>
    </row>
    <row r="377" s="2" customFormat="1" ht="16.5" customHeight="1">
      <c r="A377" s="39"/>
      <c r="B377" s="40"/>
      <c r="C377" s="205" t="s">
        <v>476</v>
      </c>
      <c r="D377" s="205" t="s">
        <v>117</v>
      </c>
      <c r="E377" s="206" t="s">
        <v>477</v>
      </c>
      <c r="F377" s="207" t="s">
        <v>478</v>
      </c>
      <c r="G377" s="208" t="s">
        <v>174</v>
      </c>
      <c r="H377" s="209">
        <v>7.04</v>
      </c>
      <c r="I377" s="210"/>
      <c r="J377" s="211">
        <f>ROUND(I377*H377,2)</f>
        <v>0</v>
      </c>
      <c r="K377" s="207" t="s">
        <v>121</v>
      </c>
      <c r="L377" s="45"/>
      <c r="M377" s="212" t="s">
        <v>19</v>
      </c>
      <c r="N377" s="213" t="s">
        <v>43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0.089999999999999997</v>
      </c>
      <c r="T377" s="215">
        <f>S377*H377</f>
        <v>0.63359999999999994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128</v>
      </c>
      <c r="AT377" s="216" t="s">
        <v>117</v>
      </c>
      <c r="AU377" s="216" t="s">
        <v>82</v>
      </c>
      <c r="AY377" s="18" t="s">
        <v>114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80</v>
      </c>
      <c r="BK377" s="217">
        <f>ROUND(I377*H377,2)</f>
        <v>0</v>
      </c>
      <c r="BL377" s="18" t="s">
        <v>128</v>
      </c>
      <c r="BM377" s="216" t="s">
        <v>479</v>
      </c>
    </row>
    <row r="378" s="2" customFormat="1">
      <c r="A378" s="39"/>
      <c r="B378" s="40"/>
      <c r="C378" s="41"/>
      <c r="D378" s="218" t="s">
        <v>124</v>
      </c>
      <c r="E378" s="41"/>
      <c r="F378" s="219" t="s">
        <v>480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124</v>
      </c>
      <c r="AU378" s="18" t="s">
        <v>82</v>
      </c>
    </row>
    <row r="379" s="13" customFormat="1">
      <c r="A379" s="13"/>
      <c r="B379" s="223"/>
      <c r="C379" s="224"/>
      <c r="D379" s="218" t="s">
        <v>125</v>
      </c>
      <c r="E379" s="225" t="s">
        <v>19</v>
      </c>
      <c r="F379" s="226" t="s">
        <v>205</v>
      </c>
      <c r="G379" s="224"/>
      <c r="H379" s="225" t="s">
        <v>19</v>
      </c>
      <c r="I379" s="227"/>
      <c r="J379" s="224"/>
      <c r="K379" s="224"/>
      <c r="L379" s="228"/>
      <c r="M379" s="229"/>
      <c r="N379" s="230"/>
      <c r="O379" s="230"/>
      <c r="P379" s="230"/>
      <c r="Q379" s="230"/>
      <c r="R379" s="230"/>
      <c r="S379" s="230"/>
      <c r="T379" s="23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2" t="s">
        <v>125</v>
      </c>
      <c r="AU379" s="232" t="s">
        <v>82</v>
      </c>
      <c r="AV379" s="13" t="s">
        <v>80</v>
      </c>
      <c r="AW379" s="13" t="s">
        <v>33</v>
      </c>
      <c r="AX379" s="13" t="s">
        <v>72</v>
      </c>
      <c r="AY379" s="232" t="s">
        <v>114</v>
      </c>
    </row>
    <row r="380" s="13" customFormat="1">
      <c r="A380" s="13"/>
      <c r="B380" s="223"/>
      <c r="C380" s="224"/>
      <c r="D380" s="218" t="s">
        <v>125</v>
      </c>
      <c r="E380" s="225" t="s">
        <v>19</v>
      </c>
      <c r="F380" s="226" t="s">
        <v>481</v>
      </c>
      <c r="G380" s="224"/>
      <c r="H380" s="225" t="s">
        <v>19</v>
      </c>
      <c r="I380" s="227"/>
      <c r="J380" s="224"/>
      <c r="K380" s="224"/>
      <c r="L380" s="228"/>
      <c r="M380" s="229"/>
      <c r="N380" s="230"/>
      <c r="O380" s="230"/>
      <c r="P380" s="230"/>
      <c r="Q380" s="230"/>
      <c r="R380" s="230"/>
      <c r="S380" s="230"/>
      <c r="T380" s="23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2" t="s">
        <v>125</v>
      </c>
      <c r="AU380" s="232" t="s">
        <v>82</v>
      </c>
      <c r="AV380" s="13" t="s">
        <v>80</v>
      </c>
      <c r="AW380" s="13" t="s">
        <v>33</v>
      </c>
      <c r="AX380" s="13" t="s">
        <v>72</v>
      </c>
      <c r="AY380" s="232" t="s">
        <v>114</v>
      </c>
    </row>
    <row r="381" s="14" customFormat="1">
      <c r="A381" s="14"/>
      <c r="B381" s="233"/>
      <c r="C381" s="234"/>
      <c r="D381" s="218" t="s">
        <v>125</v>
      </c>
      <c r="E381" s="235" t="s">
        <v>19</v>
      </c>
      <c r="F381" s="236" t="s">
        <v>482</v>
      </c>
      <c r="G381" s="234"/>
      <c r="H381" s="237">
        <v>7.04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3" t="s">
        <v>125</v>
      </c>
      <c r="AU381" s="243" t="s">
        <v>82</v>
      </c>
      <c r="AV381" s="14" t="s">
        <v>82</v>
      </c>
      <c r="AW381" s="14" t="s">
        <v>33</v>
      </c>
      <c r="AX381" s="14" t="s">
        <v>72</v>
      </c>
      <c r="AY381" s="243" t="s">
        <v>114</v>
      </c>
    </row>
    <row r="382" s="15" customFormat="1">
      <c r="A382" s="15"/>
      <c r="B382" s="244"/>
      <c r="C382" s="245"/>
      <c r="D382" s="218" t="s">
        <v>125</v>
      </c>
      <c r="E382" s="246" t="s">
        <v>19</v>
      </c>
      <c r="F382" s="247" t="s">
        <v>127</v>
      </c>
      <c r="G382" s="245"/>
      <c r="H382" s="248">
        <v>7.04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4" t="s">
        <v>125</v>
      </c>
      <c r="AU382" s="254" t="s">
        <v>82</v>
      </c>
      <c r="AV382" s="15" t="s">
        <v>128</v>
      </c>
      <c r="AW382" s="15" t="s">
        <v>33</v>
      </c>
      <c r="AX382" s="15" t="s">
        <v>80</v>
      </c>
      <c r="AY382" s="254" t="s">
        <v>114</v>
      </c>
    </row>
    <row r="383" s="2" customFormat="1" ht="16.5" customHeight="1">
      <c r="A383" s="39"/>
      <c r="B383" s="40"/>
      <c r="C383" s="205" t="s">
        <v>483</v>
      </c>
      <c r="D383" s="205" t="s">
        <v>117</v>
      </c>
      <c r="E383" s="206" t="s">
        <v>484</v>
      </c>
      <c r="F383" s="207" t="s">
        <v>485</v>
      </c>
      <c r="G383" s="208" t="s">
        <v>174</v>
      </c>
      <c r="H383" s="209">
        <v>211.53299999999999</v>
      </c>
      <c r="I383" s="210"/>
      <c r="J383" s="211">
        <f>ROUND(I383*H383,2)</f>
        <v>0</v>
      </c>
      <c r="K383" s="207" t="s">
        <v>121</v>
      </c>
      <c r="L383" s="45"/>
      <c r="M383" s="212" t="s">
        <v>19</v>
      </c>
      <c r="N383" s="213" t="s">
        <v>43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0.035000000000000003</v>
      </c>
      <c r="T383" s="215">
        <f>S383*H383</f>
        <v>7.4036550000000005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128</v>
      </c>
      <c r="AT383" s="216" t="s">
        <v>117</v>
      </c>
      <c r="AU383" s="216" t="s">
        <v>82</v>
      </c>
      <c r="AY383" s="18" t="s">
        <v>114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80</v>
      </c>
      <c r="BK383" s="217">
        <f>ROUND(I383*H383,2)</f>
        <v>0</v>
      </c>
      <c r="BL383" s="18" t="s">
        <v>128</v>
      </c>
      <c r="BM383" s="216" t="s">
        <v>486</v>
      </c>
    </row>
    <row r="384" s="2" customFormat="1">
      <c r="A384" s="39"/>
      <c r="B384" s="40"/>
      <c r="C384" s="41"/>
      <c r="D384" s="218" t="s">
        <v>124</v>
      </c>
      <c r="E384" s="41"/>
      <c r="F384" s="219" t="s">
        <v>487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124</v>
      </c>
      <c r="AU384" s="18" t="s">
        <v>82</v>
      </c>
    </row>
    <row r="385" s="13" customFormat="1">
      <c r="A385" s="13"/>
      <c r="B385" s="223"/>
      <c r="C385" s="224"/>
      <c r="D385" s="218" t="s">
        <v>125</v>
      </c>
      <c r="E385" s="225" t="s">
        <v>19</v>
      </c>
      <c r="F385" s="226" t="s">
        <v>205</v>
      </c>
      <c r="G385" s="224"/>
      <c r="H385" s="225" t="s">
        <v>19</v>
      </c>
      <c r="I385" s="227"/>
      <c r="J385" s="224"/>
      <c r="K385" s="224"/>
      <c r="L385" s="228"/>
      <c r="M385" s="229"/>
      <c r="N385" s="230"/>
      <c r="O385" s="230"/>
      <c r="P385" s="230"/>
      <c r="Q385" s="230"/>
      <c r="R385" s="230"/>
      <c r="S385" s="230"/>
      <c r="T385" s="23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2" t="s">
        <v>125</v>
      </c>
      <c r="AU385" s="232" t="s">
        <v>82</v>
      </c>
      <c r="AV385" s="13" t="s">
        <v>80</v>
      </c>
      <c r="AW385" s="13" t="s">
        <v>33</v>
      </c>
      <c r="AX385" s="13" t="s">
        <v>72</v>
      </c>
      <c r="AY385" s="232" t="s">
        <v>114</v>
      </c>
    </row>
    <row r="386" s="13" customFormat="1">
      <c r="A386" s="13"/>
      <c r="B386" s="223"/>
      <c r="C386" s="224"/>
      <c r="D386" s="218" t="s">
        <v>125</v>
      </c>
      <c r="E386" s="225" t="s">
        <v>19</v>
      </c>
      <c r="F386" s="226" t="s">
        <v>488</v>
      </c>
      <c r="G386" s="224"/>
      <c r="H386" s="225" t="s">
        <v>19</v>
      </c>
      <c r="I386" s="227"/>
      <c r="J386" s="224"/>
      <c r="K386" s="224"/>
      <c r="L386" s="228"/>
      <c r="M386" s="229"/>
      <c r="N386" s="230"/>
      <c r="O386" s="230"/>
      <c r="P386" s="230"/>
      <c r="Q386" s="230"/>
      <c r="R386" s="230"/>
      <c r="S386" s="230"/>
      <c r="T386" s="23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125</v>
      </c>
      <c r="AU386" s="232" t="s">
        <v>82</v>
      </c>
      <c r="AV386" s="13" t="s">
        <v>80</v>
      </c>
      <c r="AW386" s="13" t="s">
        <v>33</v>
      </c>
      <c r="AX386" s="13" t="s">
        <v>72</v>
      </c>
      <c r="AY386" s="232" t="s">
        <v>114</v>
      </c>
    </row>
    <row r="387" s="14" customFormat="1">
      <c r="A387" s="14"/>
      <c r="B387" s="233"/>
      <c r="C387" s="234"/>
      <c r="D387" s="218" t="s">
        <v>125</v>
      </c>
      <c r="E387" s="235" t="s">
        <v>19</v>
      </c>
      <c r="F387" s="236" t="s">
        <v>489</v>
      </c>
      <c r="G387" s="234"/>
      <c r="H387" s="237">
        <v>211.53299999999999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3" t="s">
        <v>125</v>
      </c>
      <c r="AU387" s="243" t="s">
        <v>82</v>
      </c>
      <c r="AV387" s="14" t="s">
        <v>82</v>
      </c>
      <c r="AW387" s="14" t="s">
        <v>33</v>
      </c>
      <c r="AX387" s="14" t="s">
        <v>72</v>
      </c>
      <c r="AY387" s="243" t="s">
        <v>114</v>
      </c>
    </row>
    <row r="388" s="15" customFormat="1">
      <c r="A388" s="15"/>
      <c r="B388" s="244"/>
      <c r="C388" s="245"/>
      <c r="D388" s="218" t="s">
        <v>125</v>
      </c>
      <c r="E388" s="246" t="s">
        <v>19</v>
      </c>
      <c r="F388" s="247" t="s">
        <v>127</v>
      </c>
      <c r="G388" s="245"/>
      <c r="H388" s="248">
        <v>211.53299999999999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4" t="s">
        <v>125</v>
      </c>
      <c r="AU388" s="254" t="s">
        <v>82</v>
      </c>
      <c r="AV388" s="15" t="s">
        <v>128</v>
      </c>
      <c r="AW388" s="15" t="s">
        <v>33</v>
      </c>
      <c r="AX388" s="15" t="s">
        <v>80</v>
      </c>
      <c r="AY388" s="254" t="s">
        <v>114</v>
      </c>
    </row>
    <row r="389" s="2" customFormat="1" ht="16.5" customHeight="1">
      <c r="A389" s="39"/>
      <c r="B389" s="40"/>
      <c r="C389" s="205" t="s">
        <v>490</v>
      </c>
      <c r="D389" s="205" t="s">
        <v>117</v>
      </c>
      <c r="E389" s="206" t="s">
        <v>491</v>
      </c>
      <c r="F389" s="207" t="s">
        <v>492</v>
      </c>
      <c r="G389" s="208" t="s">
        <v>202</v>
      </c>
      <c r="H389" s="209">
        <v>143.50399999999999</v>
      </c>
      <c r="I389" s="210"/>
      <c r="J389" s="211">
        <f>ROUND(I389*H389,2)</f>
        <v>0</v>
      </c>
      <c r="K389" s="207" t="s">
        <v>121</v>
      </c>
      <c r="L389" s="45"/>
      <c r="M389" s="212" t="s">
        <v>19</v>
      </c>
      <c r="N389" s="213" t="s">
        <v>43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0.0089999999999999993</v>
      </c>
      <c r="T389" s="215">
        <f>S389*H389</f>
        <v>1.2915359999999998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128</v>
      </c>
      <c r="AT389" s="216" t="s">
        <v>117</v>
      </c>
      <c r="AU389" s="216" t="s">
        <v>82</v>
      </c>
      <c r="AY389" s="18" t="s">
        <v>114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80</v>
      </c>
      <c r="BK389" s="217">
        <f>ROUND(I389*H389,2)</f>
        <v>0</v>
      </c>
      <c r="BL389" s="18" t="s">
        <v>128</v>
      </c>
      <c r="BM389" s="216" t="s">
        <v>493</v>
      </c>
    </row>
    <row r="390" s="2" customFormat="1">
      <c r="A390" s="39"/>
      <c r="B390" s="40"/>
      <c r="C390" s="41"/>
      <c r="D390" s="218" t="s">
        <v>124</v>
      </c>
      <c r="E390" s="41"/>
      <c r="F390" s="219" t="s">
        <v>494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124</v>
      </c>
      <c r="AU390" s="18" t="s">
        <v>82</v>
      </c>
    </row>
    <row r="391" s="13" customFormat="1">
      <c r="A391" s="13"/>
      <c r="B391" s="223"/>
      <c r="C391" s="224"/>
      <c r="D391" s="218" t="s">
        <v>125</v>
      </c>
      <c r="E391" s="225" t="s">
        <v>19</v>
      </c>
      <c r="F391" s="226" t="s">
        <v>205</v>
      </c>
      <c r="G391" s="224"/>
      <c r="H391" s="225" t="s">
        <v>19</v>
      </c>
      <c r="I391" s="227"/>
      <c r="J391" s="224"/>
      <c r="K391" s="224"/>
      <c r="L391" s="228"/>
      <c r="M391" s="229"/>
      <c r="N391" s="230"/>
      <c r="O391" s="230"/>
      <c r="P391" s="230"/>
      <c r="Q391" s="230"/>
      <c r="R391" s="230"/>
      <c r="S391" s="230"/>
      <c r="T391" s="23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2" t="s">
        <v>125</v>
      </c>
      <c r="AU391" s="232" t="s">
        <v>82</v>
      </c>
      <c r="AV391" s="13" t="s">
        <v>80</v>
      </c>
      <c r="AW391" s="13" t="s">
        <v>33</v>
      </c>
      <c r="AX391" s="13" t="s">
        <v>72</v>
      </c>
      <c r="AY391" s="232" t="s">
        <v>114</v>
      </c>
    </row>
    <row r="392" s="13" customFormat="1">
      <c r="A392" s="13"/>
      <c r="B392" s="223"/>
      <c r="C392" s="224"/>
      <c r="D392" s="218" t="s">
        <v>125</v>
      </c>
      <c r="E392" s="225" t="s">
        <v>19</v>
      </c>
      <c r="F392" s="226" t="s">
        <v>495</v>
      </c>
      <c r="G392" s="224"/>
      <c r="H392" s="225" t="s">
        <v>19</v>
      </c>
      <c r="I392" s="227"/>
      <c r="J392" s="224"/>
      <c r="K392" s="224"/>
      <c r="L392" s="228"/>
      <c r="M392" s="229"/>
      <c r="N392" s="230"/>
      <c r="O392" s="230"/>
      <c r="P392" s="230"/>
      <c r="Q392" s="230"/>
      <c r="R392" s="230"/>
      <c r="S392" s="230"/>
      <c r="T392" s="23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2" t="s">
        <v>125</v>
      </c>
      <c r="AU392" s="232" t="s">
        <v>82</v>
      </c>
      <c r="AV392" s="13" t="s">
        <v>80</v>
      </c>
      <c r="AW392" s="13" t="s">
        <v>33</v>
      </c>
      <c r="AX392" s="13" t="s">
        <v>72</v>
      </c>
      <c r="AY392" s="232" t="s">
        <v>114</v>
      </c>
    </row>
    <row r="393" s="14" customFormat="1">
      <c r="A393" s="14"/>
      <c r="B393" s="233"/>
      <c r="C393" s="234"/>
      <c r="D393" s="218" t="s">
        <v>125</v>
      </c>
      <c r="E393" s="235" t="s">
        <v>19</v>
      </c>
      <c r="F393" s="236" t="s">
        <v>208</v>
      </c>
      <c r="G393" s="234"/>
      <c r="H393" s="237">
        <v>143.50399999999999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3" t="s">
        <v>125</v>
      </c>
      <c r="AU393" s="243" t="s">
        <v>82</v>
      </c>
      <c r="AV393" s="14" t="s">
        <v>82</v>
      </c>
      <c r="AW393" s="14" t="s">
        <v>33</v>
      </c>
      <c r="AX393" s="14" t="s">
        <v>72</v>
      </c>
      <c r="AY393" s="243" t="s">
        <v>114</v>
      </c>
    </row>
    <row r="394" s="15" customFormat="1">
      <c r="A394" s="15"/>
      <c r="B394" s="244"/>
      <c r="C394" s="245"/>
      <c r="D394" s="218" t="s">
        <v>125</v>
      </c>
      <c r="E394" s="246" t="s">
        <v>19</v>
      </c>
      <c r="F394" s="247" t="s">
        <v>127</v>
      </c>
      <c r="G394" s="245"/>
      <c r="H394" s="248">
        <v>143.50399999999999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4" t="s">
        <v>125</v>
      </c>
      <c r="AU394" s="254" t="s">
        <v>82</v>
      </c>
      <c r="AV394" s="15" t="s">
        <v>128</v>
      </c>
      <c r="AW394" s="15" t="s">
        <v>33</v>
      </c>
      <c r="AX394" s="15" t="s">
        <v>80</v>
      </c>
      <c r="AY394" s="254" t="s">
        <v>114</v>
      </c>
    </row>
    <row r="395" s="2" customFormat="1" ht="16.5" customHeight="1">
      <c r="A395" s="39"/>
      <c r="B395" s="40"/>
      <c r="C395" s="205" t="s">
        <v>496</v>
      </c>
      <c r="D395" s="205" t="s">
        <v>117</v>
      </c>
      <c r="E395" s="206" t="s">
        <v>497</v>
      </c>
      <c r="F395" s="207" t="s">
        <v>498</v>
      </c>
      <c r="G395" s="208" t="s">
        <v>174</v>
      </c>
      <c r="H395" s="209">
        <v>35.024000000000001</v>
      </c>
      <c r="I395" s="210"/>
      <c r="J395" s="211">
        <f>ROUND(I395*H395,2)</f>
        <v>0</v>
      </c>
      <c r="K395" s="207" t="s">
        <v>121</v>
      </c>
      <c r="L395" s="45"/>
      <c r="M395" s="212" t="s">
        <v>19</v>
      </c>
      <c r="N395" s="213" t="s">
        <v>43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0.012999999999999999</v>
      </c>
      <c r="T395" s="215">
        <f>S395*H395</f>
        <v>0.45531199999999999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128</v>
      </c>
      <c r="AT395" s="216" t="s">
        <v>117</v>
      </c>
      <c r="AU395" s="216" t="s">
        <v>82</v>
      </c>
      <c r="AY395" s="18" t="s">
        <v>114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128</v>
      </c>
      <c r="BM395" s="216" t="s">
        <v>499</v>
      </c>
    </row>
    <row r="396" s="2" customFormat="1">
      <c r="A396" s="39"/>
      <c r="B396" s="40"/>
      <c r="C396" s="41"/>
      <c r="D396" s="218" t="s">
        <v>124</v>
      </c>
      <c r="E396" s="41"/>
      <c r="F396" s="219" t="s">
        <v>500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124</v>
      </c>
      <c r="AU396" s="18" t="s">
        <v>82</v>
      </c>
    </row>
    <row r="397" s="13" customFormat="1">
      <c r="A397" s="13"/>
      <c r="B397" s="223"/>
      <c r="C397" s="224"/>
      <c r="D397" s="218" t="s">
        <v>125</v>
      </c>
      <c r="E397" s="225" t="s">
        <v>19</v>
      </c>
      <c r="F397" s="226" t="s">
        <v>205</v>
      </c>
      <c r="G397" s="224"/>
      <c r="H397" s="225" t="s">
        <v>19</v>
      </c>
      <c r="I397" s="227"/>
      <c r="J397" s="224"/>
      <c r="K397" s="224"/>
      <c r="L397" s="228"/>
      <c r="M397" s="229"/>
      <c r="N397" s="230"/>
      <c r="O397" s="230"/>
      <c r="P397" s="230"/>
      <c r="Q397" s="230"/>
      <c r="R397" s="230"/>
      <c r="S397" s="230"/>
      <c r="T397" s="23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2" t="s">
        <v>125</v>
      </c>
      <c r="AU397" s="232" t="s">
        <v>82</v>
      </c>
      <c r="AV397" s="13" t="s">
        <v>80</v>
      </c>
      <c r="AW397" s="13" t="s">
        <v>33</v>
      </c>
      <c r="AX397" s="13" t="s">
        <v>72</v>
      </c>
      <c r="AY397" s="232" t="s">
        <v>114</v>
      </c>
    </row>
    <row r="398" s="13" customFormat="1">
      <c r="A398" s="13"/>
      <c r="B398" s="223"/>
      <c r="C398" s="224"/>
      <c r="D398" s="218" t="s">
        <v>125</v>
      </c>
      <c r="E398" s="225" t="s">
        <v>19</v>
      </c>
      <c r="F398" s="226" t="s">
        <v>501</v>
      </c>
      <c r="G398" s="224"/>
      <c r="H398" s="225" t="s">
        <v>19</v>
      </c>
      <c r="I398" s="227"/>
      <c r="J398" s="224"/>
      <c r="K398" s="224"/>
      <c r="L398" s="228"/>
      <c r="M398" s="229"/>
      <c r="N398" s="230"/>
      <c r="O398" s="230"/>
      <c r="P398" s="230"/>
      <c r="Q398" s="230"/>
      <c r="R398" s="230"/>
      <c r="S398" s="230"/>
      <c r="T398" s="23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2" t="s">
        <v>125</v>
      </c>
      <c r="AU398" s="232" t="s">
        <v>82</v>
      </c>
      <c r="AV398" s="13" t="s">
        <v>80</v>
      </c>
      <c r="AW398" s="13" t="s">
        <v>33</v>
      </c>
      <c r="AX398" s="13" t="s">
        <v>72</v>
      </c>
      <c r="AY398" s="232" t="s">
        <v>114</v>
      </c>
    </row>
    <row r="399" s="13" customFormat="1">
      <c r="A399" s="13"/>
      <c r="B399" s="223"/>
      <c r="C399" s="224"/>
      <c r="D399" s="218" t="s">
        <v>125</v>
      </c>
      <c r="E399" s="225" t="s">
        <v>19</v>
      </c>
      <c r="F399" s="226" t="s">
        <v>207</v>
      </c>
      <c r="G399" s="224"/>
      <c r="H399" s="225" t="s">
        <v>19</v>
      </c>
      <c r="I399" s="227"/>
      <c r="J399" s="224"/>
      <c r="K399" s="224"/>
      <c r="L399" s="228"/>
      <c r="M399" s="229"/>
      <c r="N399" s="230"/>
      <c r="O399" s="230"/>
      <c r="P399" s="230"/>
      <c r="Q399" s="230"/>
      <c r="R399" s="230"/>
      <c r="S399" s="230"/>
      <c r="T399" s="23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2" t="s">
        <v>125</v>
      </c>
      <c r="AU399" s="232" t="s">
        <v>82</v>
      </c>
      <c r="AV399" s="13" t="s">
        <v>80</v>
      </c>
      <c r="AW399" s="13" t="s">
        <v>33</v>
      </c>
      <c r="AX399" s="13" t="s">
        <v>72</v>
      </c>
      <c r="AY399" s="232" t="s">
        <v>114</v>
      </c>
    </row>
    <row r="400" s="14" customFormat="1">
      <c r="A400" s="14"/>
      <c r="B400" s="233"/>
      <c r="C400" s="234"/>
      <c r="D400" s="218" t="s">
        <v>125</v>
      </c>
      <c r="E400" s="235" t="s">
        <v>19</v>
      </c>
      <c r="F400" s="236" t="s">
        <v>502</v>
      </c>
      <c r="G400" s="234"/>
      <c r="H400" s="237">
        <v>14.35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3" t="s">
        <v>125</v>
      </c>
      <c r="AU400" s="243" t="s">
        <v>82</v>
      </c>
      <c r="AV400" s="14" t="s">
        <v>82</v>
      </c>
      <c r="AW400" s="14" t="s">
        <v>33</v>
      </c>
      <c r="AX400" s="14" t="s">
        <v>72</v>
      </c>
      <c r="AY400" s="243" t="s">
        <v>114</v>
      </c>
    </row>
    <row r="401" s="13" customFormat="1">
      <c r="A401" s="13"/>
      <c r="B401" s="223"/>
      <c r="C401" s="224"/>
      <c r="D401" s="218" t="s">
        <v>125</v>
      </c>
      <c r="E401" s="225" t="s">
        <v>19</v>
      </c>
      <c r="F401" s="226" t="s">
        <v>209</v>
      </c>
      <c r="G401" s="224"/>
      <c r="H401" s="225" t="s">
        <v>19</v>
      </c>
      <c r="I401" s="227"/>
      <c r="J401" s="224"/>
      <c r="K401" s="224"/>
      <c r="L401" s="228"/>
      <c r="M401" s="229"/>
      <c r="N401" s="230"/>
      <c r="O401" s="230"/>
      <c r="P401" s="230"/>
      <c r="Q401" s="230"/>
      <c r="R401" s="230"/>
      <c r="S401" s="230"/>
      <c r="T401" s="23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2" t="s">
        <v>125</v>
      </c>
      <c r="AU401" s="232" t="s">
        <v>82</v>
      </c>
      <c r="AV401" s="13" t="s">
        <v>80</v>
      </c>
      <c r="AW401" s="13" t="s">
        <v>33</v>
      </c>
      <c r="AX401" s="13" t="s">
        <v>72</v>
      </c>
      <c r="AY401" s="232" t="s">
        <v>114</v>
      </c>
    </row>
    <row r="402" s="14" customFormat="1">
      <c r="A402" s="14"/>
      <c r="B402" s="233"/>
      <c r="C402" s="234"/>
      <c r="D402" s="218" t="s">
        <v>125</v>
      </c>
      <c r="E402" s="235" t="s">
        <v>19</v>
      </c>
      <c r="F402" s="236" t="s">
        <v>503</v>
      </c>
      <c r="G402" s="234"/>
      <c r="H402" s="237">
        <v>1.74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3" t="s">
        <v>125</v>
      </c>
      <c r="AU402" s="243" t="s">
        <v>82</v>
      </c>
      <c r="AV402" s="14" t="s">
        <v>82</v>
      </c>
      <c r="AW402" s="14" t="s">
        <v>33</v>
      </c>
      <c r="AX402" s="14" t="s">
        <v>72</v>
      </c>
      <c r="AY402" s="243" t="s">
        <v>114</v>
      </c>
    </row>
    <row r="403" s="13" customFormat="1">
      <c r="A403" s="13"/>
      <c r="B403" s="223"/>
      <c r="C403" s="224"/>
      <c r="D403" s="218" t="s">
        <v>125</v>
      </c>
      <c r="E403" s="225" t="s">
        <v>19</v>
      </c>
      <c r="F403" s="226" t="s">
        <v>211</v>
      </c>
      <c r="G403" s="224"/>
      <c r="H403" s="225" t="s">
        <v>19</v>
      </c>
      <c r="I403" s="227"/>
      <c r="J403" s="224"/>
      <c r="K403" s="224"/>
      <c r="L403" s="228"/>
      <c r="M403" s="229"/>
      <c r="N403" s="230"/>
      <c r="O403" s="230"/>
      <c r="P403" s="230"/>
      <c r="Q403" s="230"/>
      <c r="R403" s="230"/>
      <c r="S403" s="230"/>
      <c r="T403" s="23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2" t="s">
        <v>125</v>
      </c>
      <c r="AU403" s="232" t="s">
        <v>82</v>
      </c>
      <c r="AV403" s="13" t="s">
        <v>80</v>
      </c>
      <c r="AW403" s="13" t="s">
        <v>33</v>
      </c>
      <c r="AX403" s="13" t="s">
        <v>72</v>
      </c>
      <c r="AY403" s="232" t="s">
        <v>114</v>
      </c>
    </row>
    <row r="404" s="14" customFormat="1">
      <c r="A404" s="14"/>
      <c r="B404" s="233"/>
      <c r="C404" s="234"/>
      <c r="D404" s="218" t="s">
        <v>125</v>
      </c>
      <c r="E404" s="235" t="s">
        <v>19</v>
      </c>
      <c r="F404" s="236" t="s">
        <v>504</v>
      </c>
      <c r="G404" s="234"/>
      <c r="H404" s="237">
        <v>18.934000000000001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3" t="s">
        <v>125</v>
      </c>
      <c r="AU404" s="243" t="s">
        <v>82</v>
      </c>
      <c r="AV404" s="14" t="s">
        <v>82</v>
      </c>
      <c r="AW404" s="14" t="s">
        <v>33</v>
      </c>
      <c r="AX404" s="14" t="s">
        <v>72</v>
      </c>
      <c r="AY404" s="243" t="s">
        <v>114</v>
      </c>
    </row>
    <row r="405" s="15" customFormat="1">
      <c r="A405" s="15"/>
      <c r="B405" s="244"/>
      <c r="C405" s="245"/>
      <c r="D405" s="218" t="s">
        <v>125</v>
      </c>
      <c r="E405" s="246" t="s">
        <v>19</v>
      </c>
      <c r="F405" s="247" t="s">
        <v>127</v>
      </c>
      <c r="G405" s="245"/>
      <c r="H405" s="248">
        <v>35.024000000000001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4" t="s">
        <v>125</v>
      </c>
      <c r="AU405" s="254" t="s">
        <v>82</v>
      </c>
      <c r="AV405" s="15" t="s">
        <v>128</v>
      </c>
      <c r="AW405" s="15" t="s">
        <v>33</v>
      </c>
      <c r="AX405" s="15" t="s">
        <v>80</v>
      </c>
      <c r="AY405" s="254" t="s">
        <v>114</v>
      </c>
    </row>
    <row r="406" s="2" customFormat="1" ht="16.5" customHeight="1">
      <c r="A406" s="39"/>
      <c r="B406" s="40"/>
      <c r="C406" s="205" t="s">
        <v>505</v>
      </c>
      <c r="D406" s="205" t="s">
        <v>117</v>
      </c>
      <c r="E406" s="206" t="s">
        <v>506</v>
      </c>
      <c r="F406" s="207" t="s">
        <v>507</v>
      </c>
      <c r="G406" s="208" t="s">
        <v>174</v>
      </c>
      <c r="H406" s="209">
        <v>249.078</v>
      </c>
      <c r="I406" s="210"/>
      <c r="J406" s="211">
        <f>ROUND(I406*H406,2)</f>
        <v>0</v>
      </c>
      <c r="K406" s="207" t="s">
        <v>121</v>
      </c>
      <c r="L406" s="45"/>
      <c r="M406" s="212" t="s">
        <v>19</v>
      </c>
      <c r="N406" s="213" t="s">
        <v>43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0.0047800000000000004</v>
      </c>
      <c r="T406" s="215">
        <f>S406*H406</f>
        <v>1.1905928400000001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128</v>
      </c>
      <c r="AT406" s="216" t="s">
        <v>117</v>
      </c>
      <c r="AU406" s="216" t="s">
        <v>82</v>
      </c>
      <c r="AY406" s="18" t="s">
        <v>114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80</v>
      </c>
      <c r="BK406" s="217">
        <f>ROUND(I406*H406,2)</f>
        <v>0</v>
      </c>
      <c r="BL406" s="18" t="s">
        <v>128</v>
      </c>
      <c r="BM406" s="216" t="s">
        <v>508</v>
      </c>
    </row>
    <row r="407" s="2" customFormat="1">
      <c r="A407" s="39"/>
      <c r="B407" s="40"/>
      <c r="C407" s="41"/>
      <c r="D407" s="218" t="s">
        <v>124</v>
      </c>
      <c r="E407" s="41"/>
      <c r="F407" s="219" t="s">
        <v>509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124</v>
      </c>
      <c r="AU407" s="18" t="s">
        <v>82</v>
      </c>
    </row>
    <row r="408" s="13" customFormat="1">
      <c r="A408" s="13"/>
      <c r="B408" s="223"/>
      <c r="C408" s="224"/>
      <c r="D408" s="218" t="s">
        <v>125</v>
      </c>
      <c r="E408" s="225" t="s">
        <v>19</v>
      </c>
      <c r="F408" s="226" t="s">
        <v>205</v>
      </c>
      <c r="G408" s="224"/>
      <c r="H408" s="225" t="s">
        <v>19</v>
      </c>
      <c r="I408" s="227"/>
      <c r="J408" s="224"/>
      <c r="K408" s="224"/>
      <c r="L408" s="228"/>
      <c r="M408" s="229"/>
      <c r="N408" s="230"/>
      <c r="O408" s="230"/>
      <c r="P408" s="230"/>
      <c r="Q408" s="230"/>
      <c r="R408" s="230"/>
      <c r="S408" s="230"/>
      <c r="T408" s="23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2" t="s">
        <v>125</v>
      </c>
      <c r="AU408" s="232" t="s">
        <v>82</v>
      </c>
      <c r="AV408" s="13" t="s">
        <v>80</v>
      </c>
      <c r="AW408" s="13" t="s">
        <v>33</v>
      </c>
      <c r="AX408" s="13" t="s">
        <v>72</v>
      </c>
      <c r="AY408" s="232" t="s">
        <v>114</v>
      </c>
    </row>
    <row r="409" s="13" customFormat="1">
      <c r="A409" s="13"/>
      <c r="B409" s="223"/>
      <c r="C409" s="224"/>
      <c r="D409" s="218" t="s">
        <v>125</v>
      </c>
      <c r="E409" s="225" t="s">
        <v>19</v>
      </c>
      <c r="F409" s="226" t="s">
        <v>510</v>
      </c>
      <c r="G409" s="224"/>
      <c r="H409" s="225" t="s">
        <v>19</v>
      </c>
      <c r="I409" s="227"/>
      <c r="J409" s="224"/>
      <c r="K409" s="224"/>
      <c r="L409" s="228"/>
      <c r="M409" s="229"/>
      <c r="N409" s="230"/>
      <c r="O409" s="230"/>
      <c r="P409" s="230"/>
      <c r="Q409" s="230"/>
      <c r="R409" s="230"/>
      <c r="S409" s="230"/>
      <c r="T409" s="23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2" t="s">
        <v>125</v>
      </c>
      <c r="AU409" s="232" t="s">
        <v>82</v>
      </c>
      <c r="AV409" s="13" t="s">
        <v>80</v>
      </c>
      <c r="AW409" s="13" t="s">
        <v>33</v>
      </c>
      <c r="AX409" s="13" t="s">
        <v>72</v>
      </c>
      <c r="AY409" s="232" t="s">
        <v>114</v>
      </c>
    </row>
    <row r="410" s="13" customFormat="1">
      <c r="A410" s="13"/>
      <c r="B410" s="223"/>
      <c r="C410" s="224"/>
      <c r="D410" s="218" t="s">
        <v>125</v>
      </c>
      <c r="E410" s="225" t="s">
        <v>19</v>
      </c>
      <c r="F410" s="226" t="s">
        <v>511</v>
      </c>
      <c r="G410" s="224"/>
      <c r="H410" s="225" t="s">
        <v>19</v>
      </c>
      <c r="I410" s="227"/>
      <c r="J410" s="224"/>
      <c r="K410" s="224"/>
      <c r="L410" s="228"/>
      <c r="M410" s="229"/>
      <c r="N410" s="230"/>
      <c r="O410" s="230"/>
      <c r="P410" s="230"/>
      <c r="Q410" s="230"/>
      <c r="R410" s="230"/>
      <c r="S410" s="230"/>
      <c r="T410" s="23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2" t="s">
        <v>125</v>
      </c>
      <c r="AU410" s="232" t="s">
        <v>82</v>
      </c>
      <c r="AV410" s="13" t="s">
        <v>80</v>
      </c>
      <c r="AW410" s="13" t="s">
        <v>33</v>
      </c>
      <c r="AX410" s="13" t="s">
        <v>72</v>
      </c>
      <c r="AY410" s="232" t="s">
        <v>114</v>
      </c>
    </row>
    <row r="411" s="14" customFormat="1">
      <c r="A411" s="14"/>
      <c r="B411" s="233"/>
      <c r="C411" s="234"/>
      <c r="D411" s="218" t="s">
        <v>125</v>
      </c>
      <c r="E411" s="235" t="s">
        <v>19</v>
      </c>
      <c r="F411" s="236" t="s">
        <v>512</v>
      </c>
      <c r="G411" s="234"/>
      <c r="H411" s="237">
        <v>38.746000000000002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3" t="s">
        <v>125</v>
      </c>
      <c r="AU411" s="243" t="s">
        <v>82</v>
      </c>
      <c r="AV411" s="14" t="s">
        <v>82</v>
      </c>
      <c r="AW411" s="14" t="s">
        <v>33</v>
      </c>
      <c r="AX411" s="14" t="s">
        <v>72</v>
      </c>
      <c r="AY411" s="243" t="s">
        <v>114</v>
      </c>
    </row>
    <row r="412" s="14" customFormat="1">
      <c r="A412" s="14"/>
      <c r="B412" s="233"/>
      <c r="C412" s="234"/>
      <c r="D412" s="218" t="s">
        <v>125</v>
      </c>
      <c r="E412" s="235" t="s">
        <v>19</v>
      </c>
      <c r="F412" s="236" t="s">
        <v>513</v>
      </c>
      <c r="G412" s="234"/>
      <c r="H412" s="237">
        <v>3.6859999999999999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3" t="s">
        <v>125</v>
      </c>
      <c r="AU412" s="243" t="s">
        <v>82</v>
      </c>
      <c r="AV412" s="14" t="s">
        <v>82</v>
      </c>
      <c r="AW412" s="14" t="s">
        <v>33</v>
      </c>
      <c r="AX412" s="14" t="s">
        <v>72</v>
      </c>
      <c r="AY412" s="243" t="s">
        <v>114</v>
      </c>
    </row>
    <row r="413" s="13" customFormat="1">
      <c r="A413" s="13"/>
      <c r="B413" s="223"/>
      <c r="C413" s="224"/>
      <c r="D413" s="218" t="s">
        <v>125</v>
      </c>
      <c r="E413" s="225" t="s">
        <v>19</v>
      </c>
      <c r="F413" s="226" t="s">
        <v>514</v>
      </c>
      <c r="G413" s="224"/>
      <c r="H413" s="225" t="s">
        <v>19</v>
      </c>
      <c r="I413" s="227"/>
      <c r="J413" s="224"/>
      <c r="K413" s="224"/>
      <c r="L413" s="228"/>
      <c r="M413" s="229"/>
      <c r="N413" s="230"/>
      <c r="O413" s="230"/>
      <c r="P413" s="230"/>
      <c r="Q413" s="230"/>
      <c r="R413" s="230"/>
      <c r="S413" s="230"/>
      <c r="T413" s="23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2" t="s">
        <v>125</v>
      </c>
      <c r="AU413" s="232" t="s">
        <v>82</v>
      </c>
      <c r="AV413" s="13" t="s">
        <v>80</v>
      </c>
      <c r="AW413" s="13" t="s">
        <v>33</v>
      </c>
      <c r="AX413" s="13" t="s">
        <v>72</v>
      </c>
      <c r="AY413" s="232" t="s">
        <v>114</v>
      </c>
    </row>
    <row r="414" s="14" customFormat="1">
      <c r="A414" s="14"/>
      <c r="B414" s="233"/>
      <c r="C414" s="234"/>
      <c r="D414" s="218" t="s">
        <v>125</v>
      </c>
      <c r="E414" s="235" t="s">
        <v>19</v>
      </c>
      <c r="F414" s="236" t="s">
        <v>515</v>
      </c>
      <c r="G414" s="234"/>
      <c r="H414" s="237">
        <v>206.64599999999999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3" t="s">
        <v>125</v>
      </c>
      <c r="AU414" s="243" t="s">
        <v>82</v>
      </c>
      <c r="AV414" s="14" t="s">
        <v>82</v>
      </c>
      <c r="AW414" s="14" t="s">
        <v>33</v>
      </c>
      <c r="AX414" s="14" t="s">
        <v>72</v>
      </c>
      <c r="AY414" s="243" t="s">
        <v>114</v>
      </c>
    </row>
    <row r="415" s="15" customFormat="1">
      <c r="A415" s="15"/>
      <c r="B415" s="244"/>
      <c r="C415" s="245"/>
      <c r="D415" s="218" t="s">
        <v>125</v>
      </c>
      <c r="E415" s="246" t="s">
        <v>19</v>
      </c>
      <c r="F415" s="247" t="s">
        <v>127</v>
      </c>
      <c r="G415" s="245"/>
      <c r="H415" s="248">
        <v>249.078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4" t="s">
        <v>125</v>
      </c>
      <c r="AU415" s="254" t="s">
        <v>82</v>
      </c>
      <c r="AV415" s="15" t="s">
        <v>128</v>
      </c>
      <c r="AW415" s="15" t="s">
        <v>33</v>
      </c>
      <c r="AX415" s="15" t="s">
        <v>80</v>
      </c>
      <c r="AY415" s="254" t="s">
        <v>114</v>
      </c>
    </row>
    <row r="416" s="2" customFormat="1" ht="16.5" customHeight="1">
      <c r="A416" s="39"/>
      <c r="B416" s="40"/>
      <c r="C416" s="205" t="s">
        <v>516</v>
      </c>
      <c r="D416" s="205" t="s">
        <v>117</v>
      </c>
      <c r="E416" s="206" t="s">
        <v>517</v>
      </c>
      <c r="F416" s="207" t="s">
        <v>518</v>
      </c>
      <c r="G416" s="208" t="s">
        <v>174</v>
      </c>
      <c r="H416" s="209">
        <v>257.84199999999998</v>
      </c>
      <c r="I416" s="210"/>
      <c r="J416" s="211">
        <f>ROUND(I416*H416,2)</f>
        <v>0</v>
      </c>
      <c r="K416" s="207" t="s">
        <v>121</v>
      </c>
      <c r="L416" s="45"/>
      <c r="M416" s="212" t="s">
        <v>19</v>
      </c>
      <c r="N416" s="213" t="s">
        <v>43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0.068000000000000005</v>
      </c>
      <c r="T416" s="215">
        <f>S416*H416</f>
        <v>17.533256000000002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128</v>
      </c>
      <c r="AT416" s="216" t="s">
        <v>117</v>
      </c>
      <c r="AU416" s="216" t="s">
        <v>82</v>
      </c>
      <c r="AY416" s="18" t="s">
        <v>114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80</v>
      </c>
      <c r="BK416" s="217">
        <f>ROUND(I416*H416,2)</f>
        <v>0</v>
      </c>
      <c r="BL416" s="18" t="s">
        <v>128</v>
      </c>
      <c r="BM416" s="216" t="s">
        <v>519</v>
      </c>
    </row>
    <row r="417" s="2" customFormat="1">
      <c r="A417" s="39"/>
      <c r="B417" s="40"/>
      <c r="C417" s="41"/>
      <c r="D417" s="218" t="s">
        <v>124</v>
      </c>
      <c r="E417" s="41"/>
      <c r="F417" s="219" t="s">
        <v>520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124</v>
      </c>
      <c r="AU417" s="18" t="s">
        <v>82</v>
      </c>
    </row>
    <row r="418" s="13" customFormat="1">
      <c r="A418" s="13"/>
      <c r="B418" s="223"/>
      <c r="C418" s="224"/>
      <c r="D418" s="218" t="s">
        <v>125</v>
      </c>
      <c r="E418" s="225" t="s">
        <v>19</v>
      </c>
      <c r="F418" s="226" t="s">
        <v>205</v>
      </c>
      <c r="G418" s="224"/>
      <c r="H418" s="225" t="s">
        <v>19</v>
      </c>
      <c r="I418" s="227"/>
      <c r="J418" s="224"/>
      <c r="K418" s="224"/>
      <c r="L418" s="228"/>
      <c r="M418" s="229"/>
      <c r="N418" s="230"/>
      <c r="O418" s="230"/>
      <c r="P418" s="230"/>
      <c r="Q418" s="230"/>
      <c r="R418" s="230"/>
      <c r="S418" s="230"/>
      <c r="T418" s="23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2" t="s">
        <v>125</v>
      </c>
      <c r="AU418" s="232" t="s">
        <v>82</v>
      </c>
      <c r="AV418" s="13" t="s">
        <v>80</v>
      </c>
      <c r="AW418" s="13" t="s">
        <v>33</v>
      </c>
      <c r="AX418" s="13" t="s">
        <v>72</v>
      </c>
      <c r="AY418" s="232" t="s">
        <v>114</v>
      </c>
    </row>
    <row r="419" s="13" customFormat="1">
      <c r="A419" s="13"/>
      <c r="B419" s="223"/>
      <c r="C419" s="224"/>
      <c r="D419" s="218" t="s">
        <v>125</v>
      </c>
      <c r="E419" s="225" t="s">
        <v>19</v>
      </c>
      <c r="F419" s="226" t="s">
        <v>521</v>
      </c>
      <c r="G419" s="224"/>
      <c r="H419" s="225" t="s">
        <v>19</v>
      </c>
      <c r="I419" s="227"/>
      <c r="J419" s="224"/>
      <c r="K419" s="224"/>
      <c r="L419" s="228"/>
      <c r="M419" s="229"/>
      <c r="N419" s="230"/>
      <c r="O419" s="230"/>
      <c r="P419" s="230"/>
      <c r="Q419" s="230"/>
      <c r="R419" s="230"/>
      <c r="S419" s="230"/>
      <c r="T419" s="23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2" t="s">
        <v>125</v>
      </c>
      <c r="AU419" s="232" t="s">
        <v>82</v>
      </c>
      <c r="AV419" s="13" t="s">
        <v>80</v>
      </c>
      <c r="AW419" s="13" t="s">
        <v>33</v>
      </c>
      <c r="AX419" s="13" t="s">
        <v>72</v>
      </c>
      <c r="AY419" s="232" t="s">
        <v>114</v>
      </c>
    </row>
    <row r="420" s="13" customFormat="1">
      <c r="A420" s="13"/>
      <c r="B420" s="223"/>
      <c r="C420" s="224"/>
      <c r="D420" s="218" t="s">
        <v>125</v>
      </c>
      <c r="E420" s="225" t="s">
        <v>19</v>
      </c>
      <c r="F420" s="226" t="s">
        <v>511</v>
      </c>
      <c r="G420" s="224"/>
      <c r="H420" s="225" t="s">
        <v>19</v>
      </c>
      <c r="I420" s="227"/>
      <c r="J420" s="224"/>
      <c r="K420" s="224"/>
      <c r="L420" s="228"/>
      <c r="M420" s="229"/>
      <c r="N420" s="230"/>
      <c r="O420" s="230"/>
      <c r="P420" s="230"/>
      <c r="Q420" s="230"/>
      <c r="R420" s="230"/>
      <c r="S420" s="230"/>
      <c r="T420" s="23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2" t="s">
        <v>125</v>
      </c>
      <c r="AU420" s="232" t="s">
        <v>82</v>
      </c>
      <c r="AV420" s="13" t="s">
        <v>80</v>
      </c>
      <c r="AW420" s="13" t="s">
        <v>33</v>
      </c>
      <c r="AX420" s="13" t="s">
        <v>72</v>
      </c>
      <c r="AY420" s="232" t="s">
        <v>114</v>
      </c>
    </row>
    <row r="421" s="14" customFormat="1">
      <c r="A421" s="14"/>
      <c r="B421" s="233"/>
      <c r="C421" s="234"/>
      <c r="D421" s="218" t="s">
        <v>125</v>
      </c>
      <c r="E421" s="235" t="s">
        <v>19</v>
      </c>
      <c r="F421" s="236" t="s">
        <v>512</v>
      </c>
      <c r="G421" s="234"/>
      <c r="H421" s="237">
        <v>38.746000000000002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3" t="s">
        <v>125</v>
      </c>
      <c r="AU421" s="243" t="s">
        <v>82</v>
      </c>
      <c r="AV421" s="14" t="s">
        <v>82</v>
      </c>
      <c r="AW421" s="14" t="s">
        <v>33</v>
      </c>
      <c r="AX421" s="14" t="s">
        <v>72</v>
      </c>
      <c r="AY421" s="243" t="s">
        <v>114</v>
      </c>
    </row>
    <row r="422" s="14" customFormat="1">
      <c r="A422" s="14"/>
      <c r="B422" s="233"/>
      <c r="C422" s="234"/>
      <c r="D422" s="218" t="s">
        <v>125</v>
      </c>
      <c r="E422" s="235" t="s">
        <v>19</v>
      </c>
      <c r="F422" s="236" t="s">
        <v>522</v>
      </c>
      <c r="G422" s="234"/>
      <c r="H422" s="237">
        <v>3.8399999999999999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3" t="s">
        <v>125</v>
      </c>
      <c r="AU422" s="243" t="s">
        <v>82</v>
      </c>
      <c r="AV422" s="14" t="s">
        <v>82</v>
      </c>
      <c r="AW422" s="14" t="s">
        <v>33</v>
      </c>
      <c r="AX422" s="14" t="s">
        <v>72</v>
      </c>
      <c r="AY422" s="243" t="s">
        <v>114</v>
      </c>
    </row>
    <row r="423" s="13" customFormat="1">
      <c r="A423" s="13"/>
      <c r="B423" s="223"/>
      <c r="C423" s="224"/>
      <c r="D423" s="218" t="s">
        <v>125</v>
      </c>
      <c r="E423" s="225" t="s">
        <v>19</v>
      </c>
      <c r="F423" s="226" t="s">
        <v>514</v>
      </c>
      <c r="G423" s="224"/>
      <c r="H423" s="225" t="s">
        <v>19</v>
      </c>
      <c r="I423" s="227"/>
      <c r="J423" s="224"/>
      <c r="K423" s="224"/>
      <c r="L423" s="228"/>
      <c r="M423" s="229"/>
      <c r="N423" s="230"/>
      <c r="O423" s="230"/>
      <c r="P423" s="230"/>
      <c r="Q423" s="230"/>
      <c r="R423" s="230"/>
      <c r="S423" s="230"/>
      <c r="T423" s="23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2" t="s">
        <v>125</v>
      </c>
      <c r="AU423" s="232" t="s">
        <v>82</v>
      </c>
      <c r="AV423" s="13" t="s">
        <v>80</v>
      </c>
      <c r="AW423" s="13" t="s">
        <v>33</v>
      </c>
      <c r="AX423" s="13" t="s">
        <v>72</v>
      </c>
      <c r="AY423" s="232" t="s">
        <v>114</v>
      </c>
    </row>
    <row r="424" s="14" customFormat="1">
      <c r="A424" s="14"/>
      <c r="B424" s="233"/>
      <c r="C424" s="234"/>
      <c r="D424" s="218" t="s">
        <v>125</v>
      </c>
      <c r="E424" s="235" t="s">
        <v>19</v>
      </c>
      <c r="F424" s="236" t="s">
        <v>523</v>
      </c>
      <c r="G424" s="234"/>
      <c r="H424" s="237">
        <v>215.256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3" t="s">
        <v>125</v>
      </c>
      <c r="AU424" s="243" t="s">
        <v>82</v>
      </c>
      <c r="AV424" s="14" t="s">
        <v>82</v>
      </c>
      <c r="AW424" s="14" t="s">
        <v>33</v>
      </c>
      <c r="AX424" s="14" t="s">
        <v>72</v>
      </c>
      <c r="AY424" s="243" t="s">
        <v>114</v>
      </c>
    </row>
    <row r="425" s="15" customFormat="1">
      <c r="A425" s="15"/>
      <c r="B425" s="244"/>
      <c r="C425" s="245"/>
      <c r="D425" s="218" t="s">
        <v>125</v>
      </c>
      <c r="E425" s="246" t="s">
        <v>19</v>
      </c>
      <c r="F425" s="247" t="s">
        <v>127</v>
      </c>
      <c r="G425" s="245"/>
      <c r="H425" s="248">
        <v>257.84199999999998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4" t="s">
        <v>125</v>
      </c>
      <c r="AU425" s="254" t="s">
        <v>82</v>
      </c>
      <c r="AV425" s="15" t="s">
        <v>128</v>
      </c>
      <c r="AW425" s="15" t="s">
        <v>33</v>
      </c>
      <c r="AX425" s="15" t="s">
        <v>80</v>
      </c>
      <c r="AY425" s="254" t="s">
        <v>114</v>
      </c>
    </row>
    <row r="426" s="2" customFormat="1">
      <c r="A426" s="39"/>
      <c r="B426" s="40"/>
      <c r="C426" s="205" t="s">
        <v>524</v>
      </c>
      <c r="D426" s="205" t="s">
        <v>117</v>
      </c>
      <c r="E426" s="206" t="s">
        <v>525</v>
      </c>
      <c r="F426" s="207" t="s">
        <v>526</v>
      </c>
      <c r="G426" s="208" t="s">
        <v>373</v>
      </c>
      <c r="H426" s="209">
        <v>10</v>
      </c>
      <c r="I426" s="210"/>
      <c r="J426" s="211">
        <f>ROUND(I426*H426,2)</f>
        <v>0</v>
      </c>
      <c r="K426" s="207" t="s">
        <v>19</v>
      </c>
      <c r="L426" s="45"/>
      <c r="M426" s="212" t="s">
        <v>19</v>
      </c>
      <c r="N426" s="213" t="s">
        <v>43</v>
      </c>
      <c r="O426" s="85"/>
      <c r="P426" s="214">
        <f>O426*H426</f>
        <v>0</v>
      </c>
      <c r="Q426" s="214">
        <v>0.14999999999999999</v>
      </c>
      <c r="R426" s="214">
        <f>Q426*H426</f>
        <v>1.5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128</v>
      </c>
      <c r="AT426" s="216" t="s">
        <v>117</v>
      </c>
      <c r="AU426" s="216" t="s">
        <v>82</v>
      </c>
      <c r="AY426" s="18" t="s">
        <v>114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80</v>
      </c>
      <c r="BK426" s="217">
        <f>ROUND(I426*H426,2)</f>
        <v>0</v>
      </c>
      <c r="BL426" s="18" t="s">
        <v>128</v>
      </c>
      <c r="BM426" s="216" t="s">
        <v>527</v>
      </c>
    </row>
    <row r="427" s="2" customFormat="1">
      <c r="A427" s="39"/>
      <c r="B427" s="40"/>
      <c r="C427" s="41"/>
      <c r="D427" s="218" t="s">
        <v>124</v>
      </c>
      <c r="E427" s="41"/>
      <c r="F427" s="219" t="s">
        <v>526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124</v>
      </c>
      <c r="AU427" s="18" t="s">
        <v>82</v>
      </c>
    </row>
    <row r="428" s="13" customFormat="1">
      <c r="A428" s="13"/>
      <c r="B428" s="223"/>
      <c r="C428" s="224"/>
      <c r="D428" s="218" t="s">
        <v>125</v>
      </c>
      <c r="E428" s="225" t="s">
        <v>19</v>
      </c>
      <c r="F428" s="226" t="s">
        <v>528</v>
      </c>
      <c r="G428" s="224"/>
      <c r="H428" s="225" t="s">
        <v>19</v>
      </c>
      <c r="I428" s="227"/>
      <c r="J428" s="224"/>
      <c r="K428" s="224"/>
      <c r="L428" s="228"/>
      <c r="M428" s="229"/>
      <c r="N428" s="230"/>
      <c r="O428" s="230"/>
      <c r="P428" s="230"/>
      <c r="Q428" s="230"/>
      <c r="R428" s="230"/>
      <c r="S428" s="230"/>
      <c r="T428" s="23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2" t="s">
        <v>125</v>
      </c>
      <c r="AU428" s="232" t="s">
        <v>82</v>
      </c>
      <c r="AV428" s="13" t="s">
        <v>80</v>
      </c>
      <c r="AW428" s="13" t="s">
        <v>33</v>
      </c>
      <c r="AX428" s="13" t="s">
        <v>72</v>
      </c>
      <c r="AY428" s="232" t="s">
        <v>114</v>
      </c>
    </row>
    <row r="429" s="14" customFormat="1">
      <c r="A429" s="14"/>
      <c r="B429" s="233"/>
      <c r="C429" s="234"/>
      <c r="D429" s="218" t="s">
        <v>125</v>
      </c>
      <c r="E429" s="235" t="s">
        <v>19</v>
      </c>
      <c r="F429" s="236" t="s">
        <v>529</v>
      </c>
      <c r="G429" s="234"/>
      <c r="H429" s="237">
        <v>3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3" t="s">
        <v>125</v>
      </c>
      <c r="AU429" s="243" t="s">
        <v>82</v>
      </c>
      <c r="AV429" s="14" t="s">
        <v>82</v>
      </c>
      <c r="AW429" s="14" t="s">
        <v>33</v>
      </c>
      <c r="AX429" s="14" t="s">
        <v>72</v>
      </c>
      <c r="AY429" s="243" t="s">
        <v>114</v>
      </c>
    </row>
    <row r="430" s="14" customFormat="1">
      <c r="A430" s="14"/>
      <c r="B430" s="233"/>
      <c r="C430" s="234"/>
      <c r="D430" s="218" t="s">
        <v>125</v>
      </c>
      <c r="E430" s="235" t="s">
        <v>19</v>
      </c>
      <c r="F430" s="236" t="s">
        <v>530</v>
      </c>
      <c r="G430" s="234"/>
      <c r="H430" s="237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3" t="s">
        <v>125</v>
      </c>
      <c r="AU430" s="243" t="s">
        <v>82</v>
      </c>
      <c r="AV430" s="14" t="s">
        <v>82</v>
      </c>
      <c r="AW430" s="14" t="s">
        <v>33</v>
      </c>
      <c r="AX430" s="14" t="s">
        <v>72</v>
      </c>
      <c r="AY430" s="243" t="s">
        <v>114</v>
      </c>
    </row>
    <row r="431" s="14" customFormat="1">
      <c r="A431" s="14"/>
      <c r="B431" s="233"/>
      <c r="C431" s="234"/>
      <c r="D431" s="218" t="s">
        <v>125</v>
      </c>
      <c r="E431" s="235" t="s">
        <v>19</v>
      </c>
      <c r="F431" s="236" t="s">
        <v>531</v>
      </c>
      <c r="G431" s="234"/>
      <c r="H431" s="237">
        <v>6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3" t="s">
        <v>125</v>
      </c>
      <c r="AU431" s="243" t="s">
        <v>82</v>
      </c>
      <c r="AV431" s="14" t="s">
        <v>82</v>
      </c>
      <c r="AW431" s="14" t="s">
        <v>33</v>
      </c>
      <c r="AX431" s="14" t="s">
        <v>72</v>
      </c>
      <c r="AY431" s="243" t="s">
        <v>114</v>
      </c>
    </row>
    <row r="432" s="15" customFormat="1">
      <c r="A432" s="15"/>
      <c r="B432" s="244"/>
      <c r="C432" s="245"/>
      <c r="D432" s="218" t="s">
        <v>125</v>
      </c>
      <c r="E432" s="246" t="s">
        <v>19</v>
      </c>
      <c r="F432" s="247" t="s">
        <v>127</v>
      </c>
      <c r="G432" s="245"/>
      <c r="H432" s="248">
        <v>10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4" t="s">
        <v>125</v>
      </c>
      <c r="AU432" s="254" t="s">
        <v>82</v>
      </c>
      <c r="AV432" s="15" t="s">
        <v>128</v>
      </c>
      <c r="AW432" s="15" t="s">
        <v>33</v>
      </c>
      <c r="AX432" s="15" t="s">
        <v>80</v>
      </c>
      <c r="AY432" s="254" t="s">
        <v>114</v>
      </c>
    </row>
    <row r="433" s="2" customFormat="1">
      <c r="A433" s="39"/>
      <c r="B433" s="40"/>
      <c r="C433" s="205" t="s">
        <v>350</v>
      </c>
      <c r="D433" s="205" t="s">
        <v>117</v>
      </c>
      <c r="E433" s="206" t="s">
        <v>532</v>
      </c>
      <c r="F433" s="207" t="s">
        <v>533</v>
      </c>
      <c r="G433" s="208" t="s">
        <v>373</v>
      </c>
      <c r="H433" s="209">
        <v>2</v>
      </c>
      <c r="I433" s="210"/>
      <c r="J433" s="211">
        <f>ROUND(I433*H433,2)</f>
        <v>0</v>
      </c>
      <c r="K433" s="207" t="s">
        <v>19</v>
      </c>
      <c r="L433" s="45"/>
      <c r="M433" s="212" t="s">
        <v>19</v>
      </c>
      <c r="N433" s="213" t="s">
        <v>43</v>
      </c>
      <c r="O433" s="85"/>
      <c r="P433" s="214">
        <f>O433*H433</f>
        <v>0</v>
      </c>
      <c r="Q433" s="214">
        <v>0.029999999999999999</v>
      </c>
      <c r="R433" s="214">
        <f>Q433*H433</f>
        <v>0.059999999999999998</v>
      </c>
      <c r="S433" s="214">
        <v>0</v>
      </c>
      <c r="T433" s="21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6" t="s">
        <v>128</v>
      </c>
      <c r="AT433" s="216" t="s">
        <v>117</v>
      </c>
      <c r="AU433" s="216" t="s">
        <v>82</v>
      </c>
      <c r="AY433" s="18" t="s">
        <v>114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8" t="s">
        <v>80</v>
      </c>
      <c r="BK433" s="217">
        <f>ROUND(I433*H433,2)</f>
        <v>0</v>
      </c>
      <c r="BL433" s="18" t="s">
        <v>128</v>
      </c>
      <c r="BM433" s="216" t="s">
        <v>534</v>
      </c>
    </row>
    <row r="434" s="2" customFormat="1">
      <c r="A434" s="39"/>
      <c r="B434" s="40"/>
      <c r="C434" s="41"/>
      <c r="D434" s="218" t="s">
        <v>124</v>
      </c>
      <c r="E434" s="41"/>
      <c r="F434" s="219" t="s">
        <v>533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124</v>
      </c>
      <c r="AU434" s="18" t="s">
        <v>82</v>
      </c>
    </row>
    <row r="435" s="13" customFormat="1">
      <c r="A435" s="13"/>
      <c r="B435" s="223"/>
      <c r="C435" s="224"/>
      <c r="D435" s="218" t="s">
        <v>125</v>
      </c>
      <c r="E435" s="225" t="s">
        <v>19</v>
      </c>
      <c r="F435" s="226" t="s">
        <v>528</v>
      </c>
      <c r="G435" s="224"/>
      <c r="H435" s="225" t="s">
        <v>19</v>
      </c>
      <c r="I435" s="227"/>
      <c r="J435" s="224"/>
      <c r="K435" s="224"/>
      <c r="L435" s="228"/>
      <c r="M435" s="229"/>
      <c r="N435" s="230"/>
      <c r="O435" s="230"/>
      <c r="P435" s="230"/>
      <c r="Q435" s="230"/>
      <c r="R435" s="230"/>
      <c r="S435" s="230"/>
      <c r="T435" s="23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2" t="s">
        <v>125</v>
      </c>
      <c r="AU435" s="232" t="s">
        <v>82</v>
      </c>
      <c r="AV435" s="13" t="s">
        <v>80</v>
      </c>
      <c r="AW435" s="13" t="s">
        <v>33</v>
      </c>
      <c r="AX435" s="13" t="s">
        <v>72</v>
      </c>
      <c r="AY435" s="232" t="s">
        <v>114</v>
      </c>
    </row>
    <row r="436" s="14" customFormat="1">
      <c r="A436" s="14"/>
      <c r="B436" s="233"/>
      <c r="C436" s="234"/>
      <c r="D436" s="218" t="s">
        <v>125</v>
      </c>
      <c r="E436" s="235" t="s">
        <v>19</v>
      </c>
      <c r="F436" s="236" t="s">
        <v>535</v>
      </c>
      <c r="G436" s="234"/>
      <c r="H436" s="237">
        <v>2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3" t="s">
        <v>125</v>
      </c>
      <c r="AU436" s="243" t="s">
        <v>82</v>
      </c>
      <c r="AV436" s="14" t="s">
        <v>82</v>
      </c>
      <c r="AW436" s="14" t="s">
        <v>33</v>
      </c>
      <c r="AX436" s="14" t="s">
        <v>72</v>
      </c>
      <c r="AY436" s="243" t="s">
        <v>114</v>
      </c>
    </row>
    <row r="437" s="15" customFormat="1">
      <c r="A437" s="15"/>
      <c r="B437" s="244"/>
      <c r="C437" s="245"/>
      <c r="D437" s="218" t="s">
        <v>125</v>
      </c>
      <c r="E437" s="246" t="s">
        <v>19</v>
      </c>
      <c r="F437" s="247" t="s">
        <v>127</v>
      </c>
      <c r="G437" s="245"/>
      <c r="H437" s="248">
        <v>2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4" t="s">
        <v>125</v>
      </c>
      <c r="AU437" s="254" t="s">
        <v>82</v>
      </c>
      <c r="AV437" s="15" t="s">
        <v>128</v>
      </c>
      <c r="AW437" s="15" t="s">
        <v>33</v>
      </c>
      <c r="AX437" s="15" t="s">
        <v>80</v>
      </c>
      <c r="AY437" s="254" t="s">
        <v>114</v>
      </c>
    </row>
    <row r="438" s="2" customFormat="1" ht="16.5" customHeight="1">
      <c r="A438" s="39"/>
      <c r="B438" s="40"/>
      <c r="C438" s="205" t="s">
        <v>536</v>
      </c>
      <c r="D438" s="205" t="s">
        <v>117</v>
      </c>
      <c r="E438" s="206" t="s">
        <v>537</v>
      </c>
      <c r="F438" s="207" t="s">
        <v>538</v>
      </c>
      <c r="G438" s="208" t="s">
        <v>174</v>
      </c>
      <c r="H438" s="209">
        <v>1.6599999999999999</v>
      </c>
      <c r="I438" s="210"/>
      <c r="J438" s="211">
        <f>ROUND(I438*H438,2)</f>
        <v>0</v>
      </c>
      <c r="K438" s="207" t="s">
        <v>121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0.066000000000000003</v>
      </c>
      <c r="T438" s="215">
        <f>S438*H438</f>
        <v>0.10956000000000001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128</v>
      </c>
      <c r="AT438" s="216" t="s">
        <v>117</v>
      </c>
      <c r="AU438" s="216" t="s">
        <v>82</v>
      </c>
      <c r="AY438" s="18" t="s">
        <v>114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80</v>
      </c>
      <c r="BK438" s="217">
        <f>ROUND(I438*H438,2)</f>
        <v>0</v>
      </c>
      <c r="BL438" s="18" t="s">
        <v>128</v>
      </c>
      <c r="BM438" s="216" t="s">
        <v>539</v>
      </c>
    </row>
    <row r="439" s="2" customFormat="1">
      <c r="A439" s="39"/>
      <c r="B439" s="40"/>
      <c r="C439" s="41"/>
      <c r="D439" s="218" t="s">
        <v>124</v>
      </c>
      <c r="E439" s="41"/>
      <c r="F439" s="219" t="s">
        <v>540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124</v>
      </c>
      <c r="AU439" s="18" t="s">
        <v>82</v>
      </c>
    </row>
    <row r="440" s="13" customFormat="1">
      <c r="A440" s="13"/>
      <c r="B440" s="223"/>
      <c r="C440" s="224"/>
      <c r="D440" s="218" t="s">
        <v>125</v>
      </c>
      <c r="E440" s="225" t="s">
        <v>19</v>
      </c>
      <c r="F440" s="226" t="s">
        <v>541</v>
      </c>
      <c r="G440" s="224"/>
      <c r="H440" s="225" t="s">
        <v>19</v>
      </c>
      <c r="I440" s="227"/>
      <c r="J440" s="224"/>
      <c r="K440" s="224"/>
      <c r="L440" s="228"/>
      <c r="M440" s="229"/>
      <c r="N440" s="230"/>
      <c r="O440" s="230"/>
      <c r="P440" s="230"/>
      <c r="Q440" s="230"/>
      <c r="R440" s="230"/>
      <c r="S440" s="230"/>
      <c r="T440" s="23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2" t="s">
        <v>125</v>
      </c>
      <c r="AU440" s="232" t="s">
        <v>82</v>
      </c>
      <c r="AV440" s="13" t="s">
        <v>80</v>
      </c>
      <c r="AW440" s="13" t="s">
        <v>33</v>
      </c>
      <c r="AX440" s="13" t="s">
        <v>72</v>
      </c>
      <c r="AY440" s="232" t="s">
        <v>114</v>
      </c>
    </row>
    <row r="441" s="13" customFormat="1">
      <c r="A441" s="13"/>
      <c r="B441" s="223"/>
      <c r="C441" s="224"/>
      <c r="D441" s="218" t="s">
        <v>125</v>
      </c>
      <c r="E441" s="225" t="s">
        <v>19</v>
      </c>
      <c r="F441" s="226" t="s">
        <v>542</v>
      </c>
      <c r="G441" s="224"/>
      <c r="H441" s="225" t="s">
        <v>19</v>
      </c>
      <c r="I441" s="227"/>
      <c r="J441" s="224"/>
      <c r="K441" s="224"/>
      <c r="L441" s="228"/>
      <c r="M441" s="229"/>
      <c r="N441" s="230"/>
      <c r="O441" s="230"/>
      <c r="P441" s="230"/>
      <c r="Q441" s="230"/>
      <c r="R441" s="230"/>
      <c r="S441" s="230"/>
      <c r="T441" s="23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2" t="s">
        <v>125</v>
      </c>
      <c r="AU441" s="232" t="s">
        <v>82</v>
      </c>
      <c r="AV441" s="13" t="s">
        <v>80</v>
      </c>
      <c r="AW441" s="13" t="s">
        <v>33</v>
      </c>
      <c r="AX441" s="13" t="s">
        <v>72</v>
      </c>
      <c r="AY441" s="232" t="s">
        <v>114</v>
      </c>
    </row>
    <row r="442" s="14" customFormat="1">
      <c r="A442" s="14"/>
      <c r="B442" s="233"/>
      <c r="C442" s="234"/>
      <c r="D442" s="218" t="s">
        <v>125</v>
      </c>
      <c r="E442" s="235" t="s">
        <v>19</v>
      </c>
      <c r="F442" s="236" t="s">
        <v>543</v>
      </c>
      <c r="G442" s="234"/>
      <c r="H442" s="237">
        <v>1.5069999999999999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3" t="s">
        <v>125</v>
      </c>
      <c r="AU442" s="243" t="s">
        <v>82</v>
      </c>
      <c r="AV442" s="14" t="s">
        <v>82</v>
      </c>
      <c r="AW442" s="14" t="s">
        <v>33</v>
      </c>
      <c r="AX442" s="14" t="s">
        <v>72</v>
      </c>
      <c r="AY442" s="243" t="s">
        <v>114</v>
      </c>
    </row>
    <row r="443" s="13" customFormat="1">
      <c r="A443" s="13"/>
      <c r="B443" s="223"/>
      <c r="C443" s="224"/>
      <c r="D443" s="218" t="s">
        <v>125</v>
      </c>
      <c r="E443" s="225" t="s">
        <v>19</v>
      </c>
      <c r="F443" s="226" t="s">
        <v>544</v>
      </c>
      <c r="G443" s="224"/>
      <c r="H443" s="225" t="s">
        <v>19</v>
      </c>
      <c r="I443" s="227"/>
      <c r="J443" s="224"/>
      <c r="K443" s="224"/>
      <c r="L443" s="228"/>
      <c r="M443" s="229"/>
      <c r="N443" s="230"/>
      <c r="O443" s="230"/>
      <c r="P443" s="230"/>
      <c r="Q443" s="230"/>
      <c r="R443" s="230"/>
      <c r="S443" s="230"/>
      <c r="T443" s="23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2" t="s">
        <v>125</v>
      </c>
      <c r="AU443" s="232" t="s">
        <v>82</v>
      </c>
      <c r="AV443" s="13" t="s">
        <v>80</v>
      </c>
      <c r="AW443" s="13" t="s">
        <v>33</v>
      </c>
      <c r="AX443" s="13" t="s">
        <v>72</v>
      </c>
      <c r="AY443" s="232" t="s">
        <v>114</v>
      </c>
    </row>
    <row r="444" s="14" customFormat="1">
      <c r="A444" s="14"/>
      <c r="B444" s="233"/>
      <c r="C444" s="234"/>
      <c r="D444" s="218" t="s">
        <v>125</v>
      </c>
      <c r="E444" s="235" t="s">
        <v>19</v>
      </c>
      <c r="F444" s="236" t="s">
        <v>545</v>
      </c>
      <c r="G444" s="234"/>
      <c r="H444" s="237">
        <v>0.153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3" t="s">
        <v>125</v>
      </c>
      <c r="AU444" s="243" t="s">
        <v>82</v>
      </c>
      <c r="AV444" s="14" t="s">
        <v>82</v>
      </c>
      <c r="AW444" s="14" t="s">
        <v>33</v>
      </c>
      <c r="AX444" s="14" t="s">
        <v>72</v>
      </c>
      <c r="AY444" s="243" t="s">
        <v>114</v>
      </c>
    </row>
    <row r="445" s="15" customFormat="1">
      <c r="A445" s="15"/>
      <c r="B445" s="244"/>
      <c r="C445" s="245"/>
      <c r="D445" s="218" t="s">
        <v>125</v>
      </c>
      <c r="E445" s="246" t="s">
        <v>19</v>
      </c>
      <c r="F445" s="247" t="s">
        <v>127</v>
      </c>
      <c r="G445" s="245"/>
      <c r="H445" s="248">
        <v>1.6599999999999999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4" t="s">
        <v>125</v>
      </c>
      <c r="AU445" s="254" t="s">
        <v>82</v>
      </c>
      <c r="AV445" s="15" t="s">
        <v>128</v>
      </c>
      <c r="AW445" s="15" t="s">
        <v>33</v>
      </c>
      <c r="AX445" s="15" t="s">
        <v>80</v>
      </c>
      <c r="AY445" s="254" t="s">
        <v>114</v>
      </c>
    </row>
    <row r="446" s="2" customFormat="1" ht="16.5" customHeight="1">
      <c r="A446" s="39"/>
      <c r="B446" s="40"/>
      <c r="C446" s="205" t="s">
        <v>546</v>
      </c>
      <c r="D446" s="205" t="s">
        <v>117</v>
      </c>
      <c r="E446" s="206" t="s">
        <v>547</v>
      </c>
      <c r="F446" s="207" t="s">
        <v>548</v>
      </c>
      <c r="G446" s="208" t="s">
        <v>174</v>
      </c>
      <c r="H446" s="209">
        <v>21.167000000000002</v>
      </c>
      <c r="I446" s="210"/>
      <c r="J446" s="211">
        <f>ROUND(I446*H446,2)</f>
        <v>0</v>
      </c>
      <c r="K446" s="207" t="s">
        <v>121</v>
      </c>
      <c r="L446" s="45"/>
      <c r="M446" s="212" t="s">
        <v>19</v>
      </c>
      <c r="N446" s="213" t="s">
        <v>43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0.066000000000000003</v>
      </c>
      <c r="T446" s="215">
        <f>S446*H446</f>
        <v>1.3970220000000002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128</v>
      </c>
      <c r="AT446" s="216" t="s">
        <v>117</v>
      </c>
      <c r="AU446" s="216" t="s">
        <v>82</v>
      </c>
      <c r="AY446" s="18" t="s">
        <v>114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80</v>
      </c>
      <c r="BK446" s="217">
        <f>ROUND(I446*H446,2)</f>
        <v>0</v>
      </c>
      <c r="BL446" s="18" t="s">
        <v>128</v>
      </c>
      <c r="BM446" s="216" t="s">
        <v>549</v>
      </c>
    </row>
    <row r="447" s="2" customFormat="1">
      <c r="A447" s="39"/>
      <c r="B447" s="40"/>
      <c r="C447" s="41"/>
      <c r="D447" s="218" t="s">
        <v>124</v>
      </c>
      <c r="E447" s="41"/>
      <c r="F447" s="219" t="s">
        <v>550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124</v>
      </c>
      <c r="AU447" s="18" t="s">
        <v>82</v>
      </c>
    </row>
    <row r="448" s="13" customFormat="1">
      <c r="A448" s="13"/>
      <c r="B448" s="223"/>
      <c r="C448" s="224"/>
      <c r="D448" s="218" t="s">
        <v>125</v>
      </c>
      <c r="E448" s="225" t="s">
        <v>19</v>
      </c>
      <c r="F448" s="226" t="s">
        <v>541</v>
      </c>
      <c r="G448" s="224"/>
      <c r="H448" s="225" t="s">
        <v>19</v>
      </c>
      <c r="I448" s="227"/>
      <c r="J448" s="224"/>
      <c r="K448" s="224"/>
      <c r="L448" s="228"/>
      <c r="M448" s="229"/>
      <c r="N448" s="230"/>
      <c r="O448" s="230"/>
      <c r="P448" s="230"/>
      <c r="Q448" s="230"/>
      <c r="R448" s="230"/>
      <c r="S448" s="230"/>
      <c r="T448" s="23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2" t="s">
        <v>125</v>
      </c>
      <c r="AU448" s="232" t="s">
        <v>82</v>
      </c>
      <c r="AV448" s="13" t="s">
        <v>80</v>
      </c>
      <c r="AW448" s="13" t="s">
        <v>33</v>
      </c>
      <c r="AX448" s="13" t="s">
        <v>72</v>
      </c>
      <c r="AY448" s="232" t="s">
        <v>114</v>
      </c>
    </row>
    <row r="449" s="13" customFormat="1">
      <c r="A449" s="13"/>
      <c r="B449" s="223"/>
      <c r="C449" s="224"/>
      <c r="D449" s="218" t="s">
        <v>125</v>
      </c>
      <c r="E449" s="225" t="s">
        <v>19</v>
      </c>
      <c r="F449" s="226" t="s">
        <v>551</v>
      </c>
      <c r="G449" s="224"/>
      <c r="H449" s="225" t="s">
        <v>19</v>
      </c>
      <c r="I449" s="227"/>
      <c r="J449" s="224"/>
      <c r="K449" s="224"/>
      <c r="L449" s="228"/>
      <c r="M449" s="229"/>
      <c r="N449" s="230"/>
      <c r="O449" s="230"/>
      <c r="P449" s="230"/>
      <c r="Q449" s="230"/>
      <c r="R449" s="230"/>
      <c r="S449" s="230"/>
      <c r="T449" s="23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2" t="s">
        <v>125</v>
      </c>
      <c r="AU449" s="232" t="s">
        <v>82</v>
      </c>
      <c r="AV449" s="13" t="s">
        <v>80</v>
      </c>
      <c r="AW449" s="13" t="s">
        <v>33</v>
      </c>
      <c r="AX449" s="13" t="s">
        <v>72</v>
      </c>
      <c r="AY449" s="232" t="s">
        <v>114</v>
      </c>
    </row>
    <row r="450" s="14" customFormat="1">
      <c r="A450" s="14"/>
      <c r="B450" s="233"/>
      <c r="C450" s="234"/>
      <c r="D450" s="218" t="s">
        <v>125</v>
      </c>
      <c r="E450" s="235" t="s">
        <v>19</v>
      </c>
      <c r="F450" s="236" t="s">
        <v>552</v>
      </c>
      <c r="G450" s="234"/>
      <c r="H450" s="237">
        <v>21.167000000000002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3" t="s">
        <v>125</v>
      </c>
      <c r="AU450" s="243" t="s">
        <v>82</v>
      </c>
      <c r="AV450" s="14" t="s">
        <v>82</v>
      </c>
      <c r="AW450" s="14" t="s">
        <v>33</v>
      </c>
      <c r="AX450" s="14" t="s">
        <v>72</v>
      </c>
      <c r="AY450" s="243" t="s">
        <v>114</v>
      </c>
    </row>
    <row r="451" s="15" customFormat="1">
      <c r="A451" s="15"/>
      <c r="B451" s="244"/>
      <c r="C451" s="245"/>
      <c r="D451" s="218" t="s">
        <v>125</v>
      </c>
      <c r="E451" s="246" t="s">
        <v>19</v>
      </c>
      <c r="F451" s="247" t="s">
        <v>127</v>
      </c>
      <c r="G451" s="245"/>
      <c r="H451" s="248">
        <v>21.167000000000002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4" t="s">
        <v>125</v>
      </c>
      <c r="AU451" s="254" t="s">
        <v>82</v>
      </c>
      <c r="AV451" s="15" t="s">
        <v>128</v>
      </c>
      <c r="AW451" s="15" t="s">
        <v>33</v>
      </c>
      <c r="AX451" s="15" t="s">
        <v>80</v>
      </c>
      <c r="AY451" s="254" t="s">
        <v>114</v>
      </c>
    </row>
    <row r="452" s="2" customFormat="1" ht="16.5" customHeight="1">
      <c r="A452" s="39"/>
      <c r="B452" s="40"/>
      <c r="C452" s="205" t="s">
        <v>553</v>
      </c>
      <c r="D452" s="205" t="s">
        <v>117</v>
      </c>
      <c r="E452" s="206" t="s">
        <v>554</v>
      </c>
      <c r="F452" s="207" t="s">
        <v>555</v>
      </c>
      <c r="G452" s="208" t="s">
        <v>174</v>
      </c>
      <c r="H452" s="209">
        <v>21.167000000000002</v>
      </c>
      <c r="I452" s="210"/>
      <c r="J452" s="211">
        <f>ROUND(I452*H452,2)</f>
        <v>0</v>
      </c>
      <c r="K452" s="207" t="s">
        <v>121</v>
      </c>
      <c r="L452" s="45"/>
      <c r="M452" s="212" t="s">
        <v>19</v>
      </c>
      <c r="N452" s="213" t="s">
        <v>43</v>
      </c>
      <c r="O452" s="85"/>
      <c r="P452" s="214">
        <f>O452*H452</f>
        <v>0</v>
      </c>
      <c r="Q452" s="214">
        <v>0</v>
      </c>
      <c r="R452" s="214">
        <f>Q452*H452</f>
        <v>0</v>
      </c>
      <c r="S452" s="214">
        <v>0.066000000000000003</v>
      </c>
      <c r="T452" s="215">
        <f>S452*H452</f>
        <v>1.3970220000000002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128</v>
      </c>
      <c r="AT452" s="216" t="s">
        <v>117</v>
      </c>
      <c r="AU452" s="216" t="s">
        <v>82</v>
      </c>
      <c r="AY452" s="18" t="s">
        <v>114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80</v>
      </c>
      <c r="BK452" s="217">
        <f>ROUND(I452*H452,2)</f>
        <v>0</v>
      </c>
      <c r="BL452" s="18" t="s">
        <v>128</v>
      </c>
      <c r="BM452" s="216" t="s">
        <v>556</v>
      </c>
    </row>
    <row r="453" s="2" customFormat="1">
      <c r="A453" s="39"/>
      <c r="B453" s="40"/>
      <c r="C453" s="41"/>
      <c r="D453" s="218" t="s">
        <v>124</v>
      </c>
      <c r="E453" s="41"/>
      <c r="F453" s="219" t="s">
        <v>557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124</v>
      </c>
      <c r="AU453" s="18" t="s">
        <v>82</v>
      </c>
    </row>
    <row r="454" s="13" customFormat="1">
      <c r="A454" s="13"/>
      <c r="B454" s="223"/>
      <c r="C454" s="224"/>
      <c r="D454" s="218" t="s">
        <v>125</v>
      </c>
      <c r="E454" s="225" t="s">
        <v>19</v>
      </c>
      <c r="F454" s="226" t="s">
        <v>541</v>
      </c>
      <c r="G454" s="224"/>
      <c r="H454" s="225" t="s">
        <v>19</v>
      </c>
      <c r="I454" s="227"/>
      <c r="J454" s="224"/>
      <c r="K454" s="224"/>
      <c r="L454" s="228"/>
      <c r="M454" s="229"/>
      <c r="N454" s="230"/>
      <c r="O454" s="230"/>
      <c r="P454" s="230"/>
      <c r="Q454" s="230"/>
      <c r="R454" s="230"/>
      <c r="S454" s="230"/>
      <c r="T454" s="23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2" t="s">
        <v>125</v>
      </c>
      <c r="AU454" s="232" t="s">
        <v>82</v>
      </c>
      <c r="AV454" s="13" t="s">
        <v>80</v>
      </c>
      <c r="AW454" s="13" t="s">
        <v>33</v>
      </c>
      <c r="AX454" s="13" t="s">
        <v>72</v>
      </c>
      <c r="AY454" s="232" t="s">
        <v>114</v>
      </c>
    </row>
    <row r="455" s="13" customFormat="1">
      <c r="A455" s="13"/>
      <c r="B455" s="223"/>
      <c r="C455" s="224"/>
      <c r="D455" s="218" t="s">
        <v>125</v>
      </c>
      <c r="E455" s="225" t="s">
        <v>19</v>
      </c>
      <c r="F455" s="226" t="s">
        <v>558</v>
      </c>
      <c r="G455" s="224"/>
      <c r="H455" s="225" t="s">
        <v>19</v>
      </c>
      <c r="I455" s="227"/>
      <c r="J455" s="224"/>
      <c r="K455" s="224"/>
      <c r="L455" s="228"/>
      <c r="M455" s="229"/>
      <c r="N455" s="230"/>
      <c r="O455" s="230"/>
      <c r="P455" s="230"/>
      <c r="Q455" s="230"/>
      <c r="R455" s="230"/>
      <c r="S455" s="230"/>
      <c r="T455" s="23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2" t="s">
        <v>125</v>
      </c>
      <c r="AU455" s="232" t="s">
        <v>82</v>
      </c>
      <c r="AV455" s="13" t="s">
        <v>80</v>
      </c>
      <c r="AW455" s="13" t="s">
        <v>33</v>
      </c>
      <c r="AX455" s="13" t="s">
        <v>72</v>
      </c>
      <c r="AY455" s="232" t="s">
        <v>114</v>
      </c>
    </row>
    <row r="456" s="14" customFormat="1">
      <c r="A456" s="14"/>
      <c r="B456" s="233"/>
      <c r="C456" s="234"/>
      <c r="D456" s="218" t="s">
        <v>125</v>
      </c>
      <c r="E456" s="235" t="s">
        <v>19</v>
      </c>
      <c r="F456" s="236" t="s">
        <v>552</v>
      </c>
      <c r="G456" s="234"/>
      <c r="H456" s="237">
        <v>21.167000000000002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3" t="s">
        <v>125</v>
      </c>
      <c r="AU456" s="243" t="s">
        <v>82</v>
      </c>
      <c r="AV456" s="14" t="s">
        <v>82</v>
      </c>
      <c r="AW456" s="14" t="s">
        <v>33</v>
      </c>
      <c r="AX456" s="14" t="s">
        <v>72</v>
      </c>
      <c r="AY456" s="243" t="s">
        <v>114</v>
      </c>
    </row>
    <row r="457" s="15" customFormat="1">
      <c r="A457" s="15"/>
      <c r="B457" s="244"/>
      <c r="C457" s="245"/>
      <c r="D457" s="218" t="s">
        <v>125</v>
      </c>
      <c r="E457" s="246" t="s">
        <v>19</v>
      </c>
      <c r="F457" s="247" t="s">
        <v>127</v>
      </c>
      <c r="G457" s="245"/>
      <c r="H457" s="248">
        <v>21.167000000000002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4" t="s">
        <v>125</v>
      </c>
      <c r="AU457" s="254" t="s">
        <v>82</v>
      </c>
      <c r="AV457" s="15" t="s">
        <v>128</v>
      </c>
      <c r="AW457" s="15" t="s">
        <v>33</v>
      </c>
      <c r="AX457" s="15" t="s">
        <v>80</v>
      </c>
      <c r="AY457" s="254" t="s">
        <v>114</v>
      </c>
    </row>
    <row r="458" s="2" customFormat="1" ht="16.5" customHeight="1">
      <c r="A458" s="39"/>
      <c r="B458" s="40"/>
      <c r="C458" s="205" t="s">
        <v>559</v>
      </c>
      <c r="D458" s="205" t="s">
        <v>117</v>
      </c>
      <c r="E458" s="206" t="s">
        <v>560</v>
      </c>
      <c r="F458" s="207" t="s">
        <v>561</v>
      </c>
      <c r="G458" s="208" t="s">
        <v>174</v>
      </c>
      <c r="H458" s="209">
        <v>228.27099999999999</v>
      </c>
      <c r="I458" s="210"/>
      <c r="J458" s="211">
        <f>ROUND(I458*H458,2)</f>
        <v>0</v>
      </c>
      <c r="K458" s="207" t="s">
        <v>121</v>
      </c>
      <c r="L458" s="45"/>
      <c r="M458" s="212" t="s">
        <v>19</v>
      </c>
      <c r="N458" s="213" t="s">
        <v>43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128</v>
      </c>
      <c r="AT458" s="216" t="s">
        <v>117</v>
      </c>
      <c r="AU458" s="216" t="s">
        <v>82</v>
      </c>
      <c r="AY458" s="18" t="s">
        <v>114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80</v>
      </c>
      <c r="BK458" s="217">
        <f>ROUND(I458*H458,2)</f>
        <v>0</v>
      </c>
      <c r="BL458" s="18" t="s">
        <v>128</v>
      </c>
      <c r="BM458" s="216" t="s">
        <v>562</v>
      </c>
    </row>
    <row r="459" s="2" customFormat="1">
      <c r="A459" s="39"/>
      <c r="B459" s="40"/>
      <c r="C459" s="41"/>
      <c r="D459" s="218" t="s">
        <v>124</v>
      </c>
      <c r="E459" s="41"/>
      <c r="F459" s="219" t="s">
        <v>563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124</v>
      </c>
      <c r="AU459" s="18" t="s">
        <v>82</v>
      </c>
    </row>
    <row r="460" s="13" customFormat="1">
      <c r="A460" s="13"/>
      <c r="B460" s="223"/>
      <c r="C460" s="224"/>
      <c r="D460" s="218" t="s">
        <v>125</v>
      </c>
      <c r="E460" s="225" t="s">
        <v>19</v>
      </c>
      <c r="F460" s="226" t="s">
        <v>541</v>
      </c>
      <c r="G460" s="224"/>
      <c r="H460" s="225" t="s">
        <v>19</v>
      </c>
      <c r="I460" s="227"/>
      <c r="J460" s="224"/>
      <c r="K460" s="224"/>
      <c r="L460" s="228"/>
      <c r="M460" s="229"/>
      <c r="N460" s="230"/>
      <c r="O460" s="230"/>
      <c r="P460" s="230"/>
      <c r="Q460" s="230"/>
      <c r="R460" s="230"/>
      <c r="S460" s="230"/>
      <c r="T460" s="23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2" t="s">
        <v>125</v>
      </c>
      <c r="AU460" s="232" t="s">
        <v>82</v>
      </c>
      <c r="AV460" s="13" t="s">
        <v>80</v>
      </c>
      <c r="AW460" s="13" t="s">
        <v>33</v>
      </c>
      <c r="AX460" s="13" t="s">
        <v>72</v>
      </c>
      <c r="AY460" s="232" t="s">
        <v>114</v>
      </c>
    </row>
    <row r="461" s="13" customFormat="1">
      <c r="A461" s="13"/>
      <c r="B461" s="223"/>
      <c r="C461" s="224"/>
      <c r="D461" s="218" t="s">
        <v>125</v>
      </c>
      <c r="E461" s="225" t="s">
        <v>19</v>
      </c>
      <c r="F461" s="226" t="s">
        <v>564</v>
      </c>
      <c r="G461" s="224"/>
      <c r="H461" s="225" t="s">
        <v>19</v>
      </c>
      <c r="I461" s="227"/>
      <c r="J461" s="224"/>
      <c r="K461" s="224"/>
      <c r="L461" s="228"/>
      <c r="M461" s="229"/>
      <c r="N461" s="230"/>
      <c r="O461" s="230"/>
      <c r="P461" s="230"/>
      <c r="Q461" s="230"/>
      <c r="R461" s="230"/>
      <c r="S461" s="230"/>
      <c r="T461" s="23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2" t="s">
        <v>125</v>
      </c>
      <c r="AU461" s="232" t="s">
        <v>82</v>
      </c>
      <c r="AV461" s="13" t="s">
        <v>80</v>
      </c>
      <c r="AW461" s="13" t="s">
        <v>33</v>
      </c>
      <c r="AX461" s="13" t="s">
        <v>72</v>
      </c>
      <c r="AY461" s="232" t="s">
        <v>114</v>
      </c>
    </row>
    <row r="462" s="13" customFormat="1">
      <c r="A462" s="13"/>
      <c r="B462" s="223"/>
      <c r="C462" s="224"/>
      <c r="D462" s="218" t="s">
        <v>125</v>
      </c>
      <c r="E462" s="225" t="s">
        <v>19</v>
      </c>
      <c r="F462" s="226" t="s">
        <v>542</v>
      </c>
      <c r="G462" s="224"/>
      <c r="H462" s="225" t="s">
        <v>19</v>
      </c>
      <c r="I462" s="227"/>
      <c r="J462" s="224"/>
      <c r="K462" s="224"/>
      <c r="L462" s="228"/>
      <c r="M462" s="229"/>
      <c r="N462" s="230"/>
      <c r="O462" s="230"/>
      <c r="P462" s="230"/>
      <c r="Q462" s="230"/>
      <c r="R462" s="230"/>
      <c r="S462" s="230"/>
      <c r="T462" s="23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2" t="s">
        <v>125</v>
      </c>
      <c r="AU462" s="232" t="s">
        <v>82</v>
      </c>
      <c r="AV462" s="13" t="s">
        <v>80</v>
      </c>
      <c r="AW462" s="13" t="s">
        <v>33</v>
      </c>
      <c r="AX462" s="13" t="s">
        <v>72</v>
      </c>
      <c r="AY462" s="232" t="s">
        <v>114</v>
      </c>
    </row>
    <row r="463" s="14" customFormat="1">
      <c r="A463" s="14"/>
      <c r="B463" s="233"/>
      <c r="C463" s="234"/>
      <c r="D463" s="218" t="s">
        <v>125</v>
      </c>
      <c r="E463" s="235" t="s">
        <v>19</v>
      </c>
      <c r="F463" s="236" t="s">
        <v>543</v>
      </c>
      <c r="G463" s="234"/>
      <c r="H463" s="237">
        <v>1.5069999999999999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3" t="s">
        <v>125</v>
      </c>
      <c r="AU463" s="243" t="s">
        <v>82</v>
      </c>
      <c r="AV463" s="14" t="s">
        <v>82</v>
      </c>
      <c r="AW463" s="14" t="s">
        <v>33</v>
      </c>
      <c r="AX463" s="14" t="s">
        <v>72</v>
      </c>
      <c r="AY463" s="243" t="s">
        <v>114</v>
      </c>
    </row>
    <row r="464" s="13" customFormat="1">
      <c r="A464" s="13"/>
      <c r="B464" s="223"/>
      <c r="C464" s="224"/>
      <c r="D464" s="218" t="s">
        <v>125</v>
      </c>
      <c r="E464" s="225" t="s">
        <v>19</v>
      </c>
      <c r="F464" s="226" t="s">
        <v>544</v>
      </c>
      <c r="G464" s="224"/>
      <c r="H464" s="225" t="s">
        <v>19</v>
      </c>
      <c r="I464" s="227"/>
      <c r="J464" s="224"/>
      <c r="K464" s="224"/>
      <c r="L464" s="228"/>
      <c r="M464" s="229"/>
      <c r="N464" s="230"/>
      <c r="O464" s="230"/>
      <c r="P464" s="230"/>
      <c r="Q464" s="230"/>
      <c r="R464" s="230"/>
      <c r="S464" s="230"/>
      <c r="T464" s="23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2" t="s">
        <v>125</v>
      </c>
      <c r="AU464" s="232" t="s">
        <v>82</v>
      </c>
      <c r="AV464" s="13" t="s">
        <v>80</v>
      </c>
      <c r="AW464" s="13" t="s">
        <v>33</v>
      </c>
      <c r="AX464" s="13" t="s">
        <v>72</v>
      </c>
      <c r="AY464" s="232" t="s">
        <v>114</v>
      </c>
    </row>
    <row r="465" s="14" customFormat="1">
      <c r="A465" s="14"/>
      <c r="B465" s="233"/>
      <c r="C465" s="234"/>
      <c r="D465" s="218" t="s">
        <v>125</v>
      </c>
      <c r="E465" s="235" t="s">
        <v>19</v>
      </c>
      <c r="F465" s="236" t="s">
        <v>545</v>
      </c>
      <c r="G465" s="234"/>
      <c r="H465" s="237">
        <v>0.153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3" t="s">
        <v>125</v>
      </c>
      <c r="AU465" s="243" t="s">
        <v>82</v>
      </c>
      <c r="AV465" s="14" t="s">
        <v>82</v>
      </c>
      <c r="AW465" s="14" t="s">
        <v>33</v>
      </c>
      <c r="AX465" s="14" t="s">
        <v>72</v>
      </c>
      <c r="AY465" s="243" t="s">
        <v>114</v>
      </c>
    </row>
    <row r="466" s="13" customFormat="1">
      <c r="A466" s="13"/>
      <c r="B466" s="223"/>
      <c r="C466" s="224"/>
      <c r="D466" s="218" t="s">
        <v>125</v>
      </c>
      <c r="E466" s="225" t="s">
        <v>19</v>
      </c>
      <c r="F466" s="226" t="s">
        <v>558</v>
      </c>
      <c r="G466" s="224"/>
      <c r="H466" s="225" t="s">
        <v>19</v>
      </c>
      <c r="I466" s="227"/>
      <c r="J466" s="224"/>
      <c r="K466" s="224"/>
      <c r="L466" s="228"/>
      <c r="M466" s="229"/>
      <c r="N466" s="230"/>
      <c r="O466" s="230"/>
      <c r="P466" s="230"/>
      <c r="Q466" s="230"/>
      <c r="R466" s="230"/>
      <c r="S466" s="230"/>
      <c r="T466" s="23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2" t="s">
        <v>125</v>
      </c>
      <c r="AU466" s="232" t="s">
        <v>82</v>
      </c>
      <c r="AV466" s="13" t="s">
        <v>80</v>
      </c>
      <c r="AW466" s="13" t="s">
        <v>33</v>
      </c>
      <c r="AX466" s="13" t="s">
        <v>72</v>
      </c>
      <c r="AY466" s="232" t="s">
        <v>114</v>
      </c>
    </row>
    <row r="467" s="14" customFormat="1">
      <c r="A467" s="14"/>
      <c r="B467" s="233"/>
      <c r="C467" s="234"/>
      <c r="D467" s="218" t="s">
        <v>125</v>
      </c>
      <c r="E467" s="235" t="s">
        <v>19</v>
      </c>
      <c r="F467" s="236" t="s">
        <v>552</v>
      </c>
      <c r="G467" s="234"/>
      <c r="H467" s="237">
        <v>21.167000000000002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3" t="s">
        <v>125</v>
      </c>
      <c r="AU467" s="243" t="s">
        <v>82</v>
      </c>
      <c r="AV467" s="14" t="s">
        <v>82</v>
      </c>
      <c r="AW467" s="14" t="s">
        <v>33</v>
      </c>
      <c r="AX467" s="14" t="s">
        <v>72</v>
      </c>
      <c r="AY467" s="243" t="s">
        <v>114</v>
      </c>
    </row>
    <row r="468" s="13" customFormat="1">
      <c r="A468" s="13"/>
      <c r="B468" s="223"/>
      <c r="C468" s="224"/>
      <c r="D468" s="218" t="s">
        <v>125</v>
      </c>
      <c r="E468" s="225" t="s">
        <v>19</v>
      </c>
      <c r="F468" s="226" t="s">
        <v>565</v>
      </c>
      <c r="G468" s="224"/>
      <c r="H468" s="225" t="s">
        <v>19</v>
      </c>
      <c r="I468" s="227"/>
      <c r="J468" s="224"/>
      <c r="K468" s="224"/>
      <c r="L468" s="228"/>
      <c r="M468" s="229"/>
      <c r="N468" s="230"/>
      <c r="O468" s="230"/>
      <c r="P468" s="230"/>
      <c r="Q468" s="230"/>
      <c r="R468" s="230"/>
      <c r="S468" s="230"/>
      <c r="T468" s="23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2" t="s">
        <v>125</v>
      </c>
      <c r="AU468" s="232" t="s">
        <v>82</v>
      </c>
      <c r="AV468" s="13" t="s">
        <v>80</v>
      </c>
      <c r="AW468" s="13" t="s">
        <v>33</v>
      </c>
      <c r="AX468" s="13" t="s">
        <v>72</v>
      </c>
      <c r="AY468" s="232" t="s">
        <v>114</v>
      </c>
    </row>
    <row r="469" s="13" customFormat="1">
      <c r="A469" s="13"/>
      <c r="B469" s="223"/>
      <c r="C469" s="224"/>
      <c r="D469" s="218" t="s">
        <v>125</v>
      </c>
      <c r="E469" s="225" t="s">
        <v>19</v>
      </c>
      <c r="F469" s="226" t="s">
        <v>566</v>
      </c>
      <c r="G469" s="224"/>
      <c r="H469" s="225" t="s">
        <v>19</v>
      </c>
      <c r="I469" s="227"/>
      <c r="J469" s="224"/>
      <c r="K469" s="224"/>
      <c r="L469" s="228"/>
      <c r="M469" s="229"/>
      <c r="N469" s="230"/>
      <c r="O469" s="230"/>
      <c r="P469" s="230"/>
      <c r="Q469" s="230"/>
      <c r="R469" s="230"/>
      <c r="S469" s="230"/>
      <c r="T469" s="23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2" t="s">
        <v>125</v>
      </c>
      <c r="AU469" s="232" t="s">
        <v>82</v>
      </c>
      <c r="AV469" s="13" t="s">
        <v>80</v>
      </c>
      <c r="AW469" s="13" t="s">
        <v>33</v>
      </c>
      <c r="AX469" s="13" t="s">
        <v>72</v>
      </c>
      <c r="AY469" s="232" t="s">
        <v>114</v>
      </c>
    </row>
    <row r="470" s="14" customFormat="1">
      <c r="A470" s="14"/>
      <c r="B470" s="233"/>
      <c r="C470" s="234"/>
      <c r="D470" s="218" t="s">
        <v>125</v>
      </c>
      <c r="E470" s="235" t="s">
        <v>19</v>
      </c>
      <c r="F470" s="236" t="s">
        <v>567</v>
      </c>
      <c r="G470" s="234"/>
      <c r="H470" s="237">
        <v>13.561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3" t="s">
        <v>125</v>
      </c>
      <c r="AU470" s="243" t="s">
        <v>82</v>
      </c>
      <c r="AV470" s="14" t="s">
        <v>82</v>
      </c>
      <c r="AW470" s="14" t="s">
        <v>33</v>
      </c>
      <c r="AX470" s="14" t="s">
        <v>72</v>
      </c>
      <c r="AY470" s="243" t="s">
        <v>114</v>
      </c>
    </row>
    <row r="471" s="13" customFormat="1">
      <c r="A471" s="13"/>
      <c r="B471" s="223"/>
      <c r="C471" s="224"/>
      <c r="D471" s="218" t="s">
        <v>125</v>
      </c>
      <c r="E471" s="225" t="s">
        <v>19</v>
      </c>
      <c r="F471" s="226" t="s">
        <v>568</v>
      </c>
      <c r="G471" s="224"/>
      <c r="H471" s="225" t="s">
        <v>19</v>
      </c>
      <c r="I471" s="227"/>
      <c r="J471" s="224"/>
      <c r="K471" s="224"/>
      <c r="L471" s="228"/>
      <c r="M471" s="229"/>
      <c r="N471" s="230"/>
      <c r="O471" s="230"/>
      <c r="P471" s="230"/>
      <c r="Q471" s="230"/>
      <c r="R471" s="230"/>
      <c r="S471" s="230"/>
      <c r="T471" s="23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2" t="s">
        <v>125</v>
      </c>
      <c r="AU471" s="232" t="s">
        <v>82</v>
      </c>
      <c r="AV471" s="13" t="s">
        <v>80</v>
      </c>
      <c r="AW471" s="13" t="s">
        <v>33</v>
      </c>
      <c r="AX471" s="13" t="s">
        <v>72</v>
      </c>
      <c r="AY471" s="232" t="s">
        <v>114</v>
      </c>
    </row>
    <row r="472" s="14" customFormat="1">
      <c r="A472" s="14"/>
      <c r="B472" s="233"/>
      <c r="C472" s="234"/>
      <c r="D472" s="218" t="s">
        <v>125</v>
      </c>
      <c r="E472" s="235" t="s">
        <v>19</v>
      </c>
      <c r="F472" s="236" t="s">
        <v>569</v>
      </c>
      <c r="G472" s="234"/>
      <c r="H472" s="237">
        <v>1.381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3" t="s">
        <v>125</v>
      </c>
      <c r="AU472" s="243" t="s">
        <v>82</v>
      </c>
      <c r="AV472" s="14" t="s">
        <v>82</v>
      </c>
      <c r="AW472" s="14" t="s">
        <v>33</v>
      </c>
      <c r="AX472" s="14" t="s">
        <v>72</v>
      </c>
      <c r="AY472" s="243" t="s">
        <v>114</v>
      </c>
    </row>
    <row r="473" s="13" customFormat="1">
      <c r="A473" s="13"/>
      <c r="B473" s="223"/>
      <c r="C473" s="224"/>
      <c r="D473" s="218" t="s">
        <v>125</v>
      </c>
      <c r="E473" s="225" t="s">
        <v>19</v>
      </c>
      <c r="F473" s="226" t="s">
        <v>570</v>
      </c>
      <c r="G473" s="224"/>
      <c r="H473" s="225" t="s">
        <v>19</v>
      </c>
      <c r="I473" s="227"/>
      <c r="J473" s="224"/>
      <c r="K473" s="224"/>
      <c r="L473" s="228"/>
      <c r="M473" s="229"/>
      <c r="N473" s="230"/>
      <c r="O473" s="230"/>
      <c r="P473" s="230"/>
      <c r="Q473" s="230"/>
      <c r="R473" s="230"/>
      <c r="S473" s="230"/>
      <c r="T473" s="23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2" t="s">
        <v>125</v>
      </c>
      <c r="AU473" s="232" t="s">
        <v>82</v>
      </c>
      <c r="AV473" s="13" t="s">
        <v>80</v>
      </c>
      <c r="AW473" s="13" t="s">
        <v>33</v>
      </c>
      <c r="AX473" s="13" t="s">
        <v>72</v>
      </c>
      <c r="AY473" s="232" t="s">
        <v>114</v>
      </c>
    </row>
    <row r="474" s="14" customFormat="1">
      <c r="A474" s="14"/>
      <c r="B474" s="233"/>
      <c r="C474" s="234"/>
      <c r="D474" s="218" t="s">
        <v>125</v>
      </c>
      <c r="E474" s="235" t="s">
        <v>19</v>
      </c>
      <c r="F474" s="236" t="s">
        <v>571</v>
      </c>
      <c r="G474" s="234"/>
      <c r="H474" s="237">
        <v>190.50200000000001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3" t="s">
        <v>125</v>
      </c>
      <c r="AU474" s="243" t="s">
        <v>82</v>
      </c>
      <c r="AV474" s="14" t="s">
        <v>82</v>
      </c>
      <c r="AW474" s="14" t="s">
        <v>33</v>
      </c>
      <c r="AX474" s="14" t="s">
        <v>72</v>
      </c>
      <c r="AY474" s="243" t="s">
        <v>114</v>
      </c>
    </row>
    <row r="475" s="15" customFormat="1">
      <c r="A475" s="15"/>
      <c r="B475" s="244"/>
      <c r="C475" s="245"/>
      <c r="D475" s="218" t="s">
        <v>125</v>
      </c>
      <c r="E475" s="246" t="s">
        <v>19</v>
      </c>
      <c r="F475" s="247" t="s">
        <v>127</v>
      </c>
      <c r="G475" s="245"/>
      <c r="H475" s="248">
        <v>228.27099999999999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4" t="s">
        <v>125</v>
      </c>
      <c r="AU475" s="254" t="s">
        <v>82</v>
      </c>
      <c r="AV475" s="15" t="s">
        <v>128</v>
      </c>
      <c r="AW475" s="15" t="s">
        <v>33</v>
      </c>
      <c r="AX475" s="15" t="s">
        <v>80</v>
      </c>
      <c r="AY475" s="254" t="s">
        <v>114</v>
      </c>
    </row>
    <row r="476" s="2" customFormat="1" ht="16.5" customHeight="1">
      <c r="A476" s="39"/>
      <c r="B476" s="40"/>
      <c r="C476" s="205" t="s">
        <v>572</v>
      </c>
      <c r="D476" s="205" t="s">
        <v>117</v>
      </c>
      <c r="E476" s="206" t="s">
        <v>573</v>
      </c>
      <c r="F476" s="207" t="s">
        <v>574</v>
      </c>
      <c r="G476" s="208" t="s">
        <v>174</v>
      </c>
      <c r="H476" s="209">
        <v>228.27000000000001</v>
      </c>
      <c r="I476" s="210"/>
      <c r="J476" s="211">
        <f>ROUND(I476*H476,2)</f>
        <v>0</v>
      </c>
      <c r="K476" s="207" t="s">
        <v>121</v>
      </c>
      <c r="L476" s="45"/>
      <c r="M476" s="212" t="s">
        <v>19</v>
      </c>
      <c r="N476" s="213" t="s">
        <v>43</v>
      </c>
      <c r="O476" s="85"/>
      <c r="P476" s="214">
        <f>O476*H476</f>
        <v>0</v>
      </c>
      <c r="Q476" s="214">
        <v>0</v>
      </c>
      <c r="R476" s="214">
        <f>Q476*H476</f>
        <v>0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128</v>
      </c>
      <c r="AT476" s="216" t="s">
        <v>117</v>
      </c>
      <c r="AU476" s="216" t="s">
        <v>82</v>
      </c>
      <c r="AY476" s="18" t="s">
        <v>114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80</v>
      </c>
      <c r="BK476" s="217">
        <f>ROUND(I476*H476,2)</f>
        <v>0</v>
      </c>
      <c r="BL476" s="18" t="s">
        <v>128</v>
      </c>
      <c r="BM476" s="216" t="s">
        <v>575</v>
      </c>
    </row>
    <row r="477" s="2" customFormat="1">
      <c r="A477" s="39"/>
      <c r="B477" s="40"/>
      <c r="C477" s="41"/>
      <c r="D477" s="218" t="s">
        <v>124</v>
      </c>
      <c r="E477" s="41"/>
      <c r="F477" s="219" t="s">
        <v>576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124</v>
      </c>
      <c r="AU477" s="18" t="s">
        <v>82</v>
      </c>
    </row>
    <row r="478" s="13" customFormat="1">
      <c r="A478" s="13"/>
      <c r="B478" s="223"/>
      <c r="C478" s="224"/>
      <c r="D478" s="218" t="s">
        <v>125</v>
      </c>
      <c r="E478" s="225" t="s">
        <v>19</v>
      </c>
      <c r="F478" s="226" t="s">
        <v>541</v>
      </c>
      <c r="G478" s="224"/>
      <c r="H478" s="225" t="s">
        <v>19</v>
      </c>
      <c r="I478" s="227"/>
      <c r="J478" s="224"/>
      <c r="K478" s="224"/>
      <c r="L478" s="228"/>
      <c r="M478" s="229"/>
      <c r="N478" s="230"/>
      <c r="O478" s="230"/>
      <c r="P478" s="230"/>
      <c r="Q478" s="230"/>
      <c r="R478" s="230"/>
      <c r="S478" s="230"/>
      <c r="T478" s="23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2" t="s">
        <v>125</v>
      </c>
      <c r="AU478" s="232" t="s">
        <v>82</v>
      </c>
      <c r="AV478" s="13" t="s">
        <v>80</v>
      </c>
      <c r="AW478" s="13" t="s">
        <v>33</v>
      </c>
      <c r="AX478" s="13" t="s">
        <v>72</v>
      </c>
      <c r="AY478" s="232" t="s">
        <v>114</v>
      </c>
    </row>
    <row r="479" s="13" customFormat="1">
      <c r="A479" s="13"/>
      <c r="B479" s="223"/>
      <c r="C479" s="224"/>
      <c r="D479" s="218" t="s">
        <v>125</v>
      </c>
      <c r="E479" s="225" t="s">
        <v>19</v>
      </c>
      <c r="F479" s="226" t="s">
        <v>577</v>
      </c>
      <c r="G479" s="224"/>
      <c r="H479" s="225" t="s">
        <v>19</v>
      </c>
      <c r="I479" s="227"/>
      <c r="J479" s="224"/>
      <c r="K479" s="224"/>
      <c r="L479" s="228"/>
      <c r="M479" s="229"/>
      <c r="N479" s="230"/>
      <c r="O479" s="230"/>
      <c r="P479" s="230"/>
      <c r="Q479" s="230"/>
      <c r="R479" s="230"/>
      <c r="S479" s="230"/>
      <c r="T479" s="23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2" t="s">
        <v>125</v>
      </c>
      <c r="AU479" s="232" t="s">
        <v>82</v>
      </c>
      <c r="AV479" s="13" t="s">
        <v>80</v>
      </c>
      <c r="AW479" s="13" t="s">
        <v>33</v>
      </c>
      <c r="AX479" s="13" t="s">
        <v>72</v>
      </c>
      <c r="AY479" s="232" t="s">
        <v>114</v>
      </c>
    </row>
    <row r="480" s="14" customFormat="1">
      <c r="A480" s="14"/>
      <c r="B480" s="233"/>
      <c r="C480" s="234"/>
      <c r="D480" s="218" t="s">
        <v>125</v>
      </c>
      <c r="E480" s="235" t="s">
        <v>19</v>
      </c>
      <c r="F480" s="236" t="s">
        <v>578</v>
      </c>
      <c r="G480" s="234"/>
      <c r="H480" s="237">
        <v>15.068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3" t="s">
        <v>125</v>
      </c>
      <c r="AU480" s="243" t="s">
        <v>82</v>
      </c>
      <c r="AV480" s="14" t="s">
        <v>82</v>
      </c>
      <c r="AW480" s="14" t="s">
        <v>33</v>
      </c>
      <c r="AX480" s="14" t="s">
        <v>72</v>
      </c>
      <c r="AY480" s="243" t="s">
        <v>114</v>
      </c>
    </row>
    <row r="481" s="13" customFormat="1">
      <c r="A481" s="13"/>
      <c r="B481" s="223"/>
      <c r="C481" s="224"/>
      <c r="D481" s="218" t="s">
        <v>125</v>
      </c>
      <c r="E481" s="225" t="s">
        <v>19</v>
      </c>
      <c r="F481" s="226" t="s">
        <v>579</v>
      </c>
      <c r="G481" s="224"/>
      <c r="H481" s="225" t="s">
        <v>19</v>
      </c>
      <c r="I481" s="227"/>
      <c r="J481" s="224"/>
      <c r="K481" s="224"/>
      <c r="L481" s="228"/>
      <c r="M481" s="229"/>
      <c r="N481" s="230"/>
      <c r="O481" s="230"/>
      <c r="P481" s="230"/>
      <c r="Q481" s="230"/>
      <c r="R481" s="230"/>
      <c r="S481" s="230"/>
      <c r="T481" s="23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2" t="s">
        <v>125</v>
      </c>
      <c r="AU481" s="232" t="s">
        <v>82</v>
      </c>
      <c r="AV481" s="13" t="s">
        <v>80</v>
      </c>
      <c r="AW481" s="13" t="s">
        <v>33</v>
      </c>
      <c r="AX481" s="13" t="s">
        <v>72</v>
      </c>
      <c r="AY481" s="232" t="s">
        <v>114</v>
      </c>
    </row>
    <row r="482" s="14" customFormat="1">
      <c r="A482" s="14"/>
      <c r="B482" s="233"/>
      <c r="C482" s="234"/>
      <c r="D482" s="218" t="s">
        <v>125</v>
      </c>
      <c r="E482" s="235" t="s">
        <v>19</v>
      </c>
      <c r="F482" s="236" t="s">
        <v>580</v>
      </c>
      <c r="G482" s="234"/>
      <c r="H482" s="237">
        <v>1.534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3" t="s">
        <v>125</v>
      </c>
      <c r="AU482" s="243" t="s">
        <v>82</v>
      </c>
      <c r="AV482" s="14" t="s">
        <v>82</v>
      </c>
      <c r="AW482" s="14" t="s">
        <v>33</v>
      </c>
      <c r="AX482" s="14" t="s">
        <v>72</v>
      </c>
      <c r="AY482" s="243" t="s">
        <v>114</v>
      </c>
    </row>
    <row r="483" s="13" customFormat="1">
      <c r="A483" s="13"/>
      <c r="B483" s="223"/>
      <c r="C483" s="224"/>
      <c r="D483" s="218" t="s">
        <v>125</v>
      </c>
      <c r="E483" s="225" t="s">
        <v>19</v>
      </c>
      <c r="F483" s="226" t="s">
        <v>581</v>
      </c>
      <c r="G483" s="224"/>
      <c r="H483" s="225" t="s">
        <v>19</v>
      </c>
      <c r="I483" s="227"/>
      <c r="J483" s="224"/>
      <c r="K483" s="224"/>
      <c r="L483" s="228"/>
      <c r="M483" s="229"/>
      <c r="N483" s="230"/>
      <c r="O483" s="230"/>
      <c r="P483" s="230"/>
      <c r="Q483" s="230"/>
      <c r="R483" s="230"/>
      <c r="S483" s="230"/>
      <c r="T483" s="23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2" t="s">
        <v>125</v>
      </c>
      <c r="AU483" s="232" t="s">
        <v>82</v>
      </c>
      <c r="AV483" s="13" t="s">
        <v>80</v>
      </c>
      <c r="AW483" s="13" t="s">
        <v>33</v>
      </c>
      <c r="AX483" s="13" t="s">
        <v>72</v>
      </c>
      <c r="AY483" s="232" t="s">
        <v>114</v>
      </c>
    </row>
    <row r="484" s="14" customFormat="1">
      <c r="A484" s="14"/>
      <c r="B484" s="233"/>
      <c r="C484" s="234"/>
      <c r="D484" s="218" t="s">
        <v>125</v>
      </c>
      <c r="E484" s="235" t="s">
        <v>19</v>
      </c>
      <c r="F484" s="236" t="s">
        <v>582</v>
      </c>
      <c r="G484" s="234"/>
      <c r="H484" s="237">
        <v>211.66800000000001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3" t="s">
        <v>125</v>
      </c>
      <c r="AU484" s="243" t="s">
        <v>82</v>
      </c>
      <c r="AV484" s="14" t="s">
        <v>82</v>
      </c>
      <c r="AW484" s="14" t="s">
        <v>33</v>
      </c>
      <c r="AX484" s="14" t="s">
        <v>72</v>
      </c>
      <c r="AY484" s="243" t="s">
        <v>114</v>
      </c>
    </row>
    <row r="485" s="15" customFormat="1">
      <c r="A485" s="15"/>
      <c r="B485" s="244"/>
      <c r="C485" s="245"/>
      <c r="D485" s="218" t="s">
        <v>125</v>
      </c>
      <c r="E485" s="246" t="s">
        <v>19</v>
      </c>
      <c r="F485" s="247" t="s">
        <v>127</v>
      </c>
      <c r="G485" s="245"/>
      <c r="H485" s="248">
        <v>228.27000000000001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4" t="s">
        <v>125</v>
      </c>
      <c r="AU485" s="254" t="s">
        <v>82</v>
      </c>
      <c r="AV485" s="15" t="s">
        <v>128</v>
      </c>
      <c r="AW485" s="15" t="s">
        <v>33</v>
      </c>
      <c r="AX485" s="15" t="s">
        <v>80</v>
      </c>
      <c r="AY485" s="254" t="s">
        <v>114</v>
      </c>
    </row>
    <row r="486" s="2" customFormat="1" ht="16.5" customHeight="1">
      <c r="A486" s="39"/>
      <c r="B486" s="40"/>
      <c r="C486" s="205" t="s">
        <v>583</v>
      </c>
      <c r="D486" s="205" t="s">
        <v>117</v>
      </c>
      <c r="E486" s="206" t="s">
        <v>584</v>
      </c>
      <c r="F486" s="207" t="s">
        <v>585</v>
      </c>
      <c r="G486" s="208" t="s">
        <v>174</v>
      </c>
      <c r="H486" s="209">
        <v>211.66900000000001</v>
      </c>
      <c r="I486" s="210"/>
      <c r="J486" s="211">
        <f>ROUND(I486*H486,2)</f>
        <v>0</v>
      </c>
      <c r="K486" s="207" t="s">
        <v>121</v>
      </c>
      <c r="L486" s="45"/>
      <c r="M486" s="212" t="s">
        <v>19</v>
      </c>
      <c r="N486" s="213" t="s">
        <v>43</v>
      </c>
      <c r="O486" s="85"/>
      <c r="P486" s="214">
        <f>O486*H486</f>
        <v>0</v>
      </c>
      <c r="Q486" s="214">
        <v>0</v>
      </c>
      <c r="R486" s="214">
        <f>Q486*H486</f>
        <v>0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128</v>
      </c>
      <c r="AT486" s="216" t="s">
        <v>117</v>
      </c>
      <c r="AU486" s="216" t="s">
        <v>82</v>
      </c>
      <c r="AY486" s="18" t="s">
        <v>114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80</v>
      </c>
      <c r="BK486" s="217">
        <f>ROUND(I486*H486,2)</f>
        <v>0</v>
      </c>
      <c r="BL486" s="18" t="s">
        <v>128</v>
      </c>
      <c r="BM486" s="216" t="s">
        <v>586</v>
      </c>
    </row>
    <row r="487" s="2" customFormat="1">
      <c r="A487" s="39"/>
      <c r="B487" s="40"/>
      <c r="C487" s="41"/>
      <c r="D487" s="218" t="s">
        <v>124</v>
      </c>
      <c r="E487" s="41"/>
      <c r="F487" s="219" t="s">
        <v>587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124</v>
      </c>
      <c r="AU487" s="18" t="s">
        <v>82</v>
      </c>
    </row>
    <row r="488" s="13" customFormat="1">
      <c r="A488" s="13"/>
      <c r="B488" s="223"/>
      <c r="C488" s="224"/>
      <c r="D488" s="218" t="s">
        <v>125</v>
      </c>
      <c r="E488" s="225" t="s">
        <v>19</v>
      </c>
      <c r="F488" s="226" t="s">
        <v>541</v>
      </c>
      <c r="G488" s="224"/>
      <c r="H488" s="225" t="s">
        <v>19</v>
      </c>
      <c r="I488" s="227"/>
      <c r="J488" s="224"/>
      <c r="K488" s="224"/>
      <c r="L488" s="228"/>
      <c r="M488" s="229"/>
      <c r="N488" s="230"/>
      <c r="O488" s="230"/>
      <c r="P488" s="230"/>
      <c r="Q488" s="230"/>
      <c r="R488" s="230"/>
      <c r="S488" s="230"/>
      <c r="T488" s="23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2" t="s">
        <v>125</v>
      </c>
      <c r="AU488" s="232" t="s">
        <v>82</v>
      </c>
      <c r="AV488" s="13" t="s">
        <v>80</v>
      </c>
      <c r="AW488" s="13" t="s">
        <v>33</v>
      </c>
      <c r="AX488" s="13" t="s">
        <v>72</v>
      </c>
      <c r="AY488" s="232" t="s">
        <v>114</v>
      </c>
    </row>
    <row r="489" s="13" customFormat="1">
      <c r="A489" s="13"/>
      <c r="B489" s="223"/>
      <c r="C489" s="224"/>
      <c r="D489" s="218" t="s">
        <v>125</v>
      </c>
      <c r="E489" s="225" t="s">
        <v>19</v>
      </c>
      <c r="F489" s="226" t="s">
        <v>564</v>
      </c>
      <c r="G489" s="224"/>
      <c r="H489" s="225" t="s">
        <v>19</v>
      </c>
      <c r="I489" s="227"/>
      <c r="J489" s="224"/>
      <c r="K489" s="224"/>
      <c r="L489" s="228"/>
      <c r="M489" s="229"/>
      <c r="N489" s="230"/>
      <c r="O489" s="230"/>
      <c r="P489" s="230"/>
      <c r="Q489" s="230"/>
      <c r="R489" s="230"/>
      <c r="S489" s="230"/>
      <c r="T489" s="23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2" t="s">
        <v>125</v>
      </c>
      <c r="AU489" s="232" t="s">
        <v>82</v>
      </c>
      <c r="AV489" s="13" t="s">
        <v>80</v>
      </c>
      <c r="AW489" s="13" t="s">
        <v>33</v>
      </c>
      <c r="AX489" s="13" t="s">
        <v>72</v>
      </c>
      <c r="AY489" s="232" t="s">
        <v>114</v>
      </c>
    </row>
    <row r="490" s="13" customFormat="1">
      <c r="A490" s="13"/>
      <c r="B490" s="223"/>
      <c r="C490" s="224"/>
      <c r="D490" s="218" t="s">
        <v>125</v>
      </c>
      <c r="E490" s="225" t="s">
        <v>19</v>
      </c>
      <c r="F490" s="226" t="s">
        <v>551</v>
      </c>
      <c r="G490" s="224"/>
      <c r="H490" s="225" t="s">
        <v>19</v>
      </c>
      <c r="I490" s="227"/>
      <c r="J490" s="224"/>
      <c r="K490" s="224"/>
      <c r="L490" s="228"/>
      <c r="M490" s="229"/>
      <c r="N490" s="230"/>
      <c r="O490" s="230"/>
      <c r="P490" s="230"/>
      <c r="Q490" s="230"/>
      <c r="R490" s="230"/>
      <c r="S490" s="230"/>
      <c r="T490" s="23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2" t="s">
        <v>125</v>
      </c>
      <c r="AU490" s="232" t="s">
        <v>82</v>
      </c>
      <c r="AV490" s="13" t="s">
        <v>80</v>
      </c>
      <c r="AW490" s="13" t="s">
        <v>33</v>
      </c>
      <c r="AX490" s="13" t="s">
        <v>72</v>
      </c>
      <c r="AY490" s="232" t="s">
        <v>114</v>
      </c>
    </row>
    <row r="491" s="14" customFormat="1">
      <c r="A491" s="14"/>
      <c r="B491" s="233"/>
      <c r="C491" s="234"/>
      <c r="D491" s="218" t="s">
        <v>125</v>
      </c>
      <c r="E491" s="235" t="s">
        <v>19</v>
      </c>
      <c r="F491" s="236" t="s">
        <v>552</v>
      </c>
      <c r="G491" s="234"/>
      <c r="H491" s="237">
        <v>21.167000000000002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3" t="s">
        <v>125</v>
      </c>
      <c r="AU491" s="243" t="s">
        <v>82</v>
      </c>
      <c r="AV491" s="14" t="s">
        <v>82</v>
      </c>
      <c r="AW491" s="14" t="s">
        <v>33</v>
      </c>
      <c r="AX491" s="14" t="s">
        <v>72</v>
      </c>
      <c r="AY491" s="243" t="s">
        <v>114</v>
      </c>
    </row>
    <row r="492" s="13" customFormat="1">
      <c r="A492" s="13"/>
      <c r="B492" s="223"/>
      <c r="C492" s="224"/>
      <c r="D492" s="218" t="s">
        <v>125</v>
      </c>
      <c r="E492" s="225" t="s">
        <v>19</v>
      </c>
      <c r="F492" s="226" t="s">
        <v>565</v>
      </c>
      <c r="G492" s="224"/>
      <c r="H492" s="225" t="s">
        <v>19</v>
      </c>
      <c r="I492" s="227"/>
      <c r="J492" s="224"/>
      <c r="K492" s="224"/>
      <c r="L492" s="228"/>
      <c r="M492" s="229"/>
      <c r="N492" s="230"/>
      <c r="O492" s="230"/>
      <c r="P492" s="230"/>
      <c r="Q492" s="230"/>
      <c r="R492" s="230"/>
      <c r="S492" s="230"/>
      <c r="T492" s="23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2" t="s">
        <v>125</v>
      </c>
      <c r="AU492" s="232" t="s">
        <v>82</v>
      </c>
      <c r="AV492" s="13" t="s">
        <v>80</v>
      </c>
      <c r="AW492" s="13" t="s">
        <v>33</v>
      </c>
      <c r="AX492" s="13" t="s">
        <v>72</v>
      </c>
      <c r="AY492" s="232" t="s">
        <v>114</v>
      </c>
    </row>
    <row r="493" s="13" customFormat="1">
      <c r="A493" s="13"/>
      <c r="B493" s="223"/>
      <c r="C493" s="224"/>
      <c r="D493" s="218" t="s">
        <v>125</v>
      </c>
      <c r="E493" s="225" t="s">
        <v>19</v>
      </c>
      <c r="F493" s="226" t="s">
        <v>588</v>
      </c>
      <c r="G493" s="224"/>
      <c r="H493" s="225" t="s">
        <v>19</v>
      </c>
      <c r="I493" s="227"/>
      <c r="J493" s="224"/>
      <c r="K493" s="224"/>
      <c r="L493" s="228"/>
      <c r="M493" s="229"/>
      <c r="N493" s="230"/>
      <c r="O493" s="230"/>
      <c r="P493" s="230"/>
      <c r="Q493" s="230"/>
      <c r="R493" s="230"/>
      <c r="S493" s="230"/>
      <c r="T493" s="23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2" t="s">
        <v>125</v>
      </c>
      <c r="AU493" s="232" t="s">
        <v>82</v>
      </c>
      <c r="AV493" s="13" t="s">
        <v>80</v>
      </c>
      <c r="AW493" s="13" t="s">
        <v>33</v>
      </c>
      <c r="AX493" s="13" t="s">
        <v>72</v>
      </c>
      <c r="AY493" s="232" t="s">
        <v>114</v>
      </c>
    </row>
    <row r="494" s="14" customFormat="1">
      <c r="A494" s="14"/>
      <c r="B494" s="233"/>
      <c r="C494" s="234"/>
      <c r="D494" s="218" t="s">
        <v>125</v>
      </c>
      <c r="E494" s="235" t="s">
        <v>19</v>
      </c>
      <c r="F494" s="236" t="s">
        <v>571</v>
      </c>
      <c r="G494" s="234"/>
      <c r="H494" s="237">
        <v>190.50200000000001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3" t="s">
        <v>125</v>
      </c>
      <c r="AU494" s="243" t="s">
        <v>82</v>
      </c>
      <c r="AV494" s="14" t="s">
        <v>82</v>
      </c>
      <c r="AW494" s="14" t="s">
        <v>33</v>
      </c>
      <c r="AX494" s="14" t="s">
        <v>72</v>
      </c>
      <c r="AY494" s="243" t="s">
        <v>114</v>
      </c>
    </row>
    <row r="495" s="15" customFormat="1">
      <c r="A495" s="15"/>
      <c r="B495" s="244"/>
      <c r="C495" s="245"/>
      <c r="D495" s="218" t="s">
        <v>125</v>
      </c>
      <c r="E495" s="246" t="s">
        <v>19</v>
      </c>
      <c r="F495" s="247" t="s">
        <v>127</v>
      </c>
      <c r="G495" s="245"/>
      <c r="H495" s="248">
        <v>211.66900000000001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4" t="s">
        <v>125</v>
      </c>
      <c r="AU495" s="254" t="s">
        <v>82</v>
      </c>
      <c r="AV495" s="15" t="s">
        <v>128</v>
      </c>
      <c r="AW495" s="15" t="s">
        <v>33</v>
      </c>
      <c r="AX495" s="15" t="s">
        <v>80</v>
      </c>
      <c r="AY495" s="254" t="s">
        <v>114</v>
      </c>
    </row>
    <row r="496" s="2" customFormat="1" ht="16.5" customHeight="1">
      <c r="A496" s="39"/>
      <c r="B496" s="40"/>
      <c r="C496" s="205" t="s">
        <v>589</v>
      </c>
      <c r="D496" s="205" t="s">
        <v>117</v>
      </c>
      <c r="E496" s="206" t="s">
        <v>590</v>
      </c>
      <c r="F496" s="207" t="s">
        <v>591</v>
      </c>
      <c r="G496" s="208" t="s">
        <v>174</v>
      </c>
      <c r="H496" s="209">
        <v>211.66800000000001</v>
      </c>
      <c r="I496" s="210"/>
      <c r="J496" s="211">
        <f>ROUND(I496*H496,2)</f>
        <v>0</v>
      </c>
      <c r="K496" s="207" t="s">
        <v>121</v>
      </c>
      <c r="L496" s="45"/>
      <c r="M496" s="212" t="s">
        <v>19</v>
      </c>
      <c r="N496" s="213" t="s">
        <v>43</v>
      </c>
      <c r="O496" s="85"/>
      <c r="P496" s="214">
        <f>O496*H496</f>
        <v>0</v>
      </c>
      <c r="Q496" s="214">
        <v>0</v>
      </c>
      <c r="R496" s="214">
        <f>Q496*H496</f>
        <v>0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128</v>
      </c>
      <c r="AT496" s="216" t="s">
        <v>117</v>
      </c>
      <c r="AU496" s="216" t="s">
        <v>82</v>
      </c>
      <c r="AY496" s="18" t="s">
        <v>114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80</v>
      </c>
      <c r="BK496" s="217">
        <f>ROUND(I496*H496,2)</f>
        <v>0</v>
      </c>
      <c r="BL496" s="18" t="s">
        <v>128</v>
      </c>
      <c r="BM496" s="216" t="s">
        <v>592</v>
      </c>
    </row>
    <row r="497" s="2" customFormat="1">
      <c r="A497" s="39"/>
      <c r="B497" s="40"/>
      <c r="C497" s="41"/>
      <c r="D497" s="218" t="s">
        <v>124</v>
      </c>
      <c r="E497" s="41"/>
      <c r="F497" s="219" t="s">
        <v>593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124</v>
      </c>
      <c r="AU497" s="18" t="s">
        <v>82</v>
      </c>
    </row>
    <row r="498" s="13" customFormat="1">
      <c r="A498" s="13"/>
      <c r="B498" s="223"/>
      <c r="C498" s="224"/>
      <c r="D498" s="218" t="s">
        <v>125</v>
      </c>
      <c r="E498" s="225" t="s">
        <v>19</v>
      </c>
      <c r="F498" s="226" t="s">
        <v>541</v>
      </c>
      <c r="G498" s="224"/>
      <c r="H498" s="225" t="s">
        <v>19</v>
      </c>
      <c r="I498" s="227"/>
      <c r="J498" s="224"/>
      <c r="K498" s="224"/>
      <c r="L498" s="228"/>
      <c r="M498" s="229"/>
      <c r="N498" s="230"/>
      <c r="O498" s="230"/>
      <c r="P498" s="230"/>
      <c r="Q498" s="230"/>
      <c r="R498" s="230"/>
      <c r="S498" s="230"/>
      <c r="T498" s="23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2" t="s">
        <v>125</v>
      </c>
      <c r="AU498" s="232" t="s">
        <v>82</v>
      </c>
      <c r="AV498" s="13" t="s">
        <v>80</v>
      </c>
      <c r="AW498" s="13" t="s">
        <v>33</v>
      </c>
      <c r="AX498" s="13" t="s">
        <v>72</v>
      </c>
      <c r="AY498" s="232" t="s">
        <v>114</v>
      </c>
    </row>
    <row r="499" s="13" customFormat="1">
      <c r="A499" s="13"/>
      <c r="B499" s="223"/>
      <c r="C499" s="224"/>
      <c r="D499" s="218" t="s">
        <v>125</v>
      </c>
      <c r="E499" s="225" t="s">
        <v>19</v>
      </c>
      <c r="F499" s="226" t="s">
        <v>594</v>
      </c>
      <c r="G499" s="224"/>
      <c r="H499" s="225" t="s">
        <v>19</v>
      </c>
      <c r="I499" s="227"/>
      <c r="J499" s="224"/>
      <c r="K499" s="224"/>
      <c r="L499" s="228"/>
      <c r="M499" s="229"/>
      <c r="N499" s="230"/>
      <c r="O499" s="230"/>
      <c r="P499" s="230"/>
      <c r="Q499" s="230"/>
      <c r="R499" s="230"/>
      <c r="S499" s="230"/>
      <c r="T499" s="23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2" t="s">
        <v>125</v>
      </c>
      <c r="AU499" s="232" t="s">
        <v>82</v>
      </c>
      <c r="AV499" s="13" t="s">
        <v>80</v>
      </c>
      <c r="AW499" s="13" t="s">
        <v>33</v>
      </c>
      <c r="AX499" s="13" t="s">
        <v>72</v>
      </c>
      <c r="AY499" s="232" t="s">
        <v>114</v>
      </c>
    </row>
    <row r="500" s="14" customFormat="1">
      <c r="A500" s="14"/>
      <c r="B500" s="233"/>
      <c r="C500" s="234"/>
      <c r="D500" s="218" t="s">
        <v>125</v>
      </c>
      <c r="E500" s="235" t="s">
        <v>19</v>
      </c>
      <c r="F500" s="236" t="s">
        <v>582</v>
      </c>
      <c r="G500" s="234"/>
      <c r="H500" s="237">
        <v>211.66800000000001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3" t="s">
        <v>125</v>
      </c>
      <c r="AU500" s="243" t="s">
        <v>82</v>
      </c>
      <c r="AV500" s="14" t="s">
        <v>82</v>
      </c>
      <c r="AW500" s="14" t="s">
        <v>33</v>
      </c>
      <c r="AX500" s="14" t="s">
        <v>72</v>
      </c>
      <c r="AY500" s="243" t="s">
        <v>114</v>
      </c>
    </row>
    <row r="501" s="15" customFormat="1">
      <c r="A501" s="15"/>
      <c r="B501" s="244"/>
      <c r="C501" s="245"/>
      <c r="D501" s="218" t="s">
        <v>125</v>
      </c>
      <c r="E501" s="246" t="s">
        <v>19</v>
      </c>
      <c r="F501" s="247" t="s">
        <v>127</v>
      </c>
      <c r="G501" s="245"/>
      <c r="H501" s="248">
        <v>211.66800000000001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4" t="s">
        <v>125</v>
      </c>
      <c r="AU501" s="254" t="s">
        <v>82</v>
      </c>
      <c r="AV501" s="15" t="s">
        <v>128</v>
      </c>
      <c r="AW501" s="15" t="s">
        <v>33</v>
      </c>
      <c r="AX501" s="15" t="s">
        <v>80</v>
      </c>
      <c r="AY501" s="254" t="s">
        <v>114</v>
      </c>
    </row>
    <row r="502" s="2" customFormat="1" ht="16.5" customHeight="1">
      <c r="A502" s="39"/>
      <c r="B502" s="40"/>
      <c r="C502" s="205" t="s">
        <v>595</v>
      </c>
      <c r="D502" s="205" t="s">
        <v>117</v>
      </c>
      <c r="E502" s="206" t="s">
        <v>596</v>
      </c>
      <c r="F502" s="207" t="s">
        <v>597</v>
      </c>
      <c r="G502" s="208" t="s">
        <v>174</v>
      </c>
      <c r="H502" s="209">
        <v>1.6599999999999999</v>
      </c>
      <c r="I502" s="210"/>
      <c r="J502" s="211">
        <f>ROUND(I502*H502,2)</f>
        <v>0</v>
      </c>
      <c r="K502" s="207" t="s">
        <v>121</v>
      </c>
      <c r="L502" s="45"/>
      <c r="M502" s="212" t="s">
        <v>19</v>
      </c>
      <c r="N502" s="213" t="s">
        <v>43</v>
      </c>
      <c r="O502" s="85"/>
      <c r="P502" s="214">
        <f>O502*H502</f>
        <v>0</v>
      </c>
      <c r="Q502" s="214">
        <v>0.038850000000000003</v>
      </c>
      <c r="R502" s="214">
        <f>Q502*H502</f>
        <v>0.064491000000000007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128</v>
      </c>
      <c r="AT502" s="216" t="s">
        <v>117</v>
      </c>
      <c r="AU502" s="216" t="s">
        <v>82</v>
      </c>
      <c r="AY502" s="18" t="s">
        <v>114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80</v>
      </c>
      <c r="BK502" s="217">
        <f>ROUND(I502*H502,2)</f>
        <v>0</v>
      </c>
      <c r="BL502" s="18" t="s">
        <v>128</v>
      </c>
      <c r="BM502" s="216" t="s">
        <v>598</v>
      </c>
    </row>
    <row r="503" s="2" customFormat="1">
      <c r="A503" s="39"/>
      <c r="B503" s="40"/>
      <c r="C503" s="41"/>
      <c r="D503" s="218" t="s">
        <v>124</v>
      </c>
      <c r="E503" s="41"/>
      <c r="F503" s="219" t="s">
        <v>599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124</v>
      </c>
      <c r="AU503" s="18" t="s">
        <v>82</v>
      </c>
    </row>
    <row r="504" s="13" customFormat="1">
      <c r="A504" s="13"/>
      <c r="B504" s="223"/>
      <c r="C504" s="224"/>
      <c r="D504" s="218" t="s">
        <v>125</v>
      </c>
      <c r="E504" s="225" t="s">
        <v>19</v>
      </c>
      <c r="F504" s="226" t="s">
        <v>541</v>
      </c>
      <c r="G504" s="224"/>
      <c r="H504" s="225" t="s">
        <v>19</v>
      </c>
      <c r="I504" s="227"/>
      <c r="J504" s="224"/>
      <c r="K504" s="224"/>
      <c r="L504" s="228"/>
      <c r="M504" s="229"/>
      <c r="N504" s="230"/>
      <c r="O504" s="230"/>
      <c r="P504" s="230"/>
      <c r="Q504" s="230"/>
      <c r="R504" s="230"/>
      <c r="S504" s="230"/>
      <c r="T504" s="23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2" t="s">
        <v>125</v>
      </c>
      <c r="AU504" s="232" t="s">
        <v>82</v>
      </c>
      <c r="AV504" s="13" t="s">
        <v>80</v>
      </c>
      <c r="AW504" s="13" t="s">
        <v>33</v>
      </c>
      <c r="AX504" s="13" t="s">
        <v>72</v>
      </c>
      <c r="AY504" s="232" t="s">
        <v>114</v>
      </c>
    </row>
    <row r="505" s="13" customFormat="1">
      <c r="A505" s="13"/>
      <c r="B505" s="223"/>
      <c r="C505" s="224"/>
      <c r="D505" s="218" t="s">
        <v>125</v>
      </c>
      <c r="E505" s="225" t="s">
        <v>19</v>
      </c>
      <c r="F505" s="226" t="s">
        <v>542</v>
      </c>
      <c r="G505" s="224"/>
      <c r="H505" s="225" t="s">
        <v>19</v>
      </c>
      <c r="I505" s="227"/>
      <c r="J505" s="224"/>
      <c r="K505" s="224"/>
      <c r="L505" s="228"/>
      <c r="M505" s="229"/>
      <c r="N505" s="230"/>
      <c r="O505" s="230"/>
      <c r="P505" s="230"/>
      <c r="Q505" s="230"/>
      <c r="R505" s="230"/>
      <c r="S505" s="230"/>
      <c r="T505" s="23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2" t="s">
        <v>125</v>
      </c>
      <c r="AU505" s="232" t="s">
        <v>82</v>
      </c>
      <c r="AV505" s="13" t="s">
        <v>80</v>
      </c>
      <c r="AW505" s="13" t="s">
        <v>33</v>
      </c>
      <c r="AX505" s="13" t="s">
        <v>72</v>
      </c>
      <c r="AY505" s="232" t="s">
        <v>114</v>
      </c>
    </row>
    <row r="506" s="14" customFormat="1">
      <c r="A506" s="14"/>
      <c r="B506" s="233"/>
      <c r="C506" s="234"/>
      <c r="D506" s="218" t="s">
        <v>125</v>
      </c>
      <c r="E506" s="235" t="s">
        <v>19</v>
      </c>
      <c r="F506" s="236" t="s">
        <v>543</v>
      </c>
      <c r="G506" s="234"/>
      <c r="H506" s="237">
        <v>1.5069999999999999</v>
      </c>
      <c r="I506" s="238"/>
      <c r="J506" s="234"/>
      <c r="K506" s="234"/>
      <c r="L506" s="239"/>
      <c r="M506" s="240"/>
      <c r="N506" s="241"/>
      <c r="O506" s="241"/>
      <c r="P506" s="241"/>
      <c r="Q506" s="241"/>
      <c r="R506" s="241"/>
      <c r="S506" s="241"/>
      <c r="T506" s="24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3" t="s">
        <v>125</v>
      </c>
      <c r="AU506" s="243" t="s">
        <v>82</v>
      </c>
      <c r="AV506" s="14" t="s">
        <v>82</v>
      </c>
      <c r="AW506" s="14" t="s">
        <v>33</v>
      </c>
      <c r="AX506" s="14" t="s">
        <v>72</v>
      </c>
      <c r="AY506" s="243" t="s">
        <v>114</v>
      </c>
    </row>
    <row r="507" s="13" customFormat="1">
      <c r="A507" s="13"/>
      <c r="B507" s="223"/>
      <c r="C507" s="224"/>
      <c r="D507" s="218" t="s">
        <v>125</v>
      </c>
      <c r="E507" s="225" t="s">
        <v>19</v>
      </c>
      <c r="F507" s="226" t="s">
        <v>544</v>
      </c>
      <c r="G507" s="224"/>
      <c r="H507" s="225" t="s">
        <v>19</v>
      </c>
      <c r="I507" s="227"/>
      <c r="J507" s="224"/>
      <c r="K507" s="224"/>
      <c r="L507" s="228"/>
      <c r="M507" s="229"/>
      <c r="N507" s="230"/>
      <c r="O507" s="230"/>
      <c r="P507" s="230"/>
      <c r="Q507" s="230"/>
      <c r="R507" s="230"/>
      <c r="S507" s="230"/>
      <c r="T507" s="23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2" t="s">
        <v>125</v>
      </c>
      <c r="AU507" s="232" t="s">
        <v>82</v>
      </c>
      <c r="AV507" s="13" t="s">
        <v>80</v>
      </c>
      <c r="AW507" s="13" t="s">
        <v>33</v>
      </c>
      <c r="AX507" s="13" t="s">
        <v>72</v>
      </c>
      <c r="AY507" s="232" t="s">
        <v>114</v>
      </c>
    </row>
    <row r="508" s="14" customFormat="1">
      <c r="A508" s="14"/>
      <c r="B508" s="233"/>
      <c r="C508" s="234"/>
      <c r="D508" s="218" t="s">
        <v>125</v>
      </c>
      <c r="E508" s="235" t="s">
        <v>19</v>
      </c>
      <c r="F508" s="236" t="s">
        <v>545</v>
      </c>
      <c r="G508" s="234"/>
      <c r="H508" s="237">
        <v>0.153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3" t="s">
        <v>125</v>
      </c>
      <c r="AU508" s="243" t="s">
        <v>82</v>
      </c>
      <c r="AV508" s="14" t="s">
        <v>82</v>
      </c>
      <c r="AW508" s="14" t="s">
        <v>33</v>
      </c>
      <c r="AX508" s="14" t="s">
        <v>72</v>
      </c>
      <c r="AY508" s="243" t="s">
        <v>114</v>
      </c>
    </row>
    <row r="509" s="15" customFormat="1">
      <c r="A509" s="15"/>
      <c r="B509" s="244"/>
      <c r="C509" s="245"/>
      <c r="D509" s="218" t="s">
        <v>125</v>
      </c>
      <c r="E509" s="246" t="s">
        <v>19</v>
      </c>
      <c r="F509" s="247" t="s">
        <v>127</v>
      </c>
      <c r="G509" s="245"/>
      <c r="H509" s="248">
        <v>1.6599999999999999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54" t="s">
        <v>125</v>
      </c>
      <c r="AU509" s="254" t="s">
        <v>82</v>
      </c>
      <c r="AV509" s="15" t="s">
        <v>128</v>
      </c>
      <c r="AW509" s="15" t="s">
        <v>33</v>
      </c>
      <c r="AX509" s="15" t="s">
        <v>80</v>
      </c>
      <c r="AY509" s="254" t="s">
        <v>114</v>
      </c>
    </row>
    <row r="510" s="2" customFormat="1" ht="16.5" customHeight="1">
      <c r="A510" s="39"/>
      <c r="B510" s="40"/>
      <c r="C510" s="205" t="s">
        <v>600</v>
      </c>
      <c r="D510" s="205" t="s">
        <v>117</v>
      </c>
      <c r="E510" s="206" t="s">
        <v>601</v>
      </c>
      <c r="F510" s="207" t="s">
        <v>602</v>
      </c>
      <c r="G510" s="208" t="s">
        <v>174</v>
      </c>
      <c r="H510" s="209">
        <v>21.167000000000002</v>
      </c>
      <c r="I510" s="210"/>
      <c r="J510" s="211">
        <f>ROUND(I510*H510,2)</f>
        <v>0</v>
      </c>
      <c r="K510" s="207" t="s">
        <v>121</v>
      </c>
      <c r="L510" s="45"/>
      <c r="M510" s="212" t="s">
        <v>19</v>
      </c>
      <c r="N510" s="213" t="s">
        <v>43</v>
      </c>
      <c r="O510" s="85"/>
      <c r="P510" s="214">
        <f>O510*H510</f>
        <v>0</v>
      </c>
      <c r="Q510" s="214">
        <v>0.038850000000000003</v>
      </c>
      <c r="R510" s="214">
        <f>Q510*H510</f>
        <v>0.8223379500000001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128</v>
      </c>
      <c r="AT510" s="216" t="s">
        <v>117</v>
      </c>
      <c r="AU510" s="216" t="s">
        <v>82</v>
      </c>
      <c r="AY510" s="18" t="s">
        <v>114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80</v>
      </c>
      <c r="BK510" s="217">
        <f>ROUND(I510*H510,2)</f>
        <v>0</v>
      </c>
      <c r="BL510" s="18" t="s">
        <v>128</v>
      </c>
      <c r="BM510" s="216" t="s">
        <v>603</v>
      </c>
    </row>
    <row r="511" s="2" customFormat="1">
      <c r="A511" s="39"/>
      <c r="B511" s="40"/>
      <c r="C511" s="41"/>
      <c r="D511" s="218" t="s">
        <v>124</v>
      </c>
      <c r="E511" s="41"/>
      <c r="F511" s="219" t="s">
        <v>604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124</v>
      </c>
      <c r="AU511" s="18" t="s">
        <v>82</v>
      </c>
    </row>
    <row r="512" s="13" customFormat="1">
      <c r="A512" s="13"/>
      <c r="B512" s="223"/>
      <c r="C512" s="224"/>
      <c r="D512" s="218" t="s">
        <v>125</v>
      </c>
      <c r="E512" s="225" t="s">
        <v>19</v>
      </c>
      <c r="F512" s="226" t="s">
        <v>541</v>
      </c>
      <c r="G512" s="224"/>
      <c r="H512" s="225" t="s">
        <v>19</v>
      </c>
      <c r="I512" s="227"/>
      <c r="J512" s="224"/>
      <c r="K512" s="224"/>
      <c r="L512" s="228"/>
      <c r="M512" s="229"/>
      <c r="N512" s="230"/>
      <c r="O512" s="230"/>
      <c r="P512" s="230"/>
      <c r="Q512" s="230"/>
      <c r="R512" s="230"/>
      <c r="S512" s="230"/>
      <c r="T512" s="23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2" t="s">
        <v>125</v>
      </c>
      <c r="AU512" s="232" t="s">
        <v>82</v>
      </c>
      <c r="AV512" s="13" t="s">
        <v>80</v>
      </c>
      <c r="AW512" s="13" t="s">
        <v>33</v>
      </c>
      <c r="AX512" s="13" t="s">
        <v>72</v>
      </c>
      <c r="AY512" s="232" t="s">
        <v>114</v>
      </c>
    </row>
    <row r="513" s="13" customFormat="1">
      <c r="A513" s="13"/>
      <c r="B513" s="223"/>
      <c r="C513" s="224"/>
      <c r="D513" s="218" t="s">
        <v>125</v>
      </c>
      <c r="E513" s="225" t="s">
        <v>19</v>
      </c>
      <c r="F513" s="226" t="s">
        <v>551</v>
      </c>
      <c r="G513" s="224"/>
      <c r="H513" s="225" t="s">
        <v>19</v>
      </c>
      <c r="I513" s="227"/>
      <c r="J513" s="224"/>
      <c r="K513" s="224"/>
      <c r="L513" s="228"/>
      <c r="M513" s="229"/>
      <c r="N513" s="230"/>
      <c r="O513" s="230"/>
      <c r="P513" s="230"/>
      <c r="Q513" s="230"/>
      <c r="R513" s="230"/>
      <c r="S513" s="230"/>
      <c r="T513" s="23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2" t="s">
        <v>125</v>
      </c>
      <c r="AU513" s="232" t="s">
        <v>82</v>
      </c>
      <c r="AV513" s="13" t="s">
        <v>80</v>
      </c>
      <c r="AW513" s="13" t="s">
        <v>33</v>
      </c>
      <c r="AX513" s="13" t="s">
        <v>72</v>
      </c>
      <c r="AY513" s="232" t="s">
        <v>114</v>
      </c>
    </row>
    <row r="514" s="14" customFormat="1">
      <c r="A514" s="14"/>
      <c r="B514" s="233"/>
      <c r="C514" s="234"/>
      <c r="D514" s="218" t="s">
        <v>125</v>
      </c>
      <c r="E514" s="235" t="s">
        <v>19</v>
      </c>
      <c r="F514" s="236" t="s">
        <v>552</v>
      </c>
      <c r="G514" s="234"/>
      <c r="H514" s="237">
        <v>21.167000000000002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3" t="s">
        <v>125</v>
      </c>
      <c r="AU514" s="243" t="s">
        <v>82</v>
      </c>
      <c r="AV514" s="14" t="s">
        <v>82</v>
      </c>
      <c r="AW514" s="14" t="s">
        <v>33</v>
      </c>
      <c r="AX514" s="14" t="s">
        <v>72</v>
      </c>
      <c r="AY514" s="243" t="s">
        <v>114</v>
      </c>
    </row>
    <row r="515" s="15" customFormat="1">
      <c r="A515" s="15"/>
      <c r="B515" s="244"/>
      <c r="C515" s="245"/>
      <c r="D515" s="218" t="s">
        <v>125</v>
      </c>
      <c r="E515" s="246" t="s">
        <v>19</v>
      </c>
      <c r="F515" s="247" t="s">
        <v>127</v>
      </c>
      <c r="G515" s="245"/>
      <c r="H515" s="248">
        <v>21.167000000000002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4" t="s">
        <v>125</v>
      </c>
      <c r="AU515" s="254" t="s">
        <v>82</v>
      </c>
      <c r="AV515" s="15" t="s">
        <v>128</v>
      </c>
      <c r="AW515" s="15" t="s">
        <v>33</v>
      </c>
      <c r="AX515" s="15" t="s">
        <v>80</v>
      </c>
      <c r="AY515" s="254" t="s">
        <v>114</v>
      </c>
    </row>
    <row r="516" s="2" customFormat="1" ht="16.5" customHeight="1">
      <c r="A516" s="39"/>
      <c r="B516" s="40"/>
      <c r="C516" s="205" t="s">
        <v>605</v>
      </c>
      <c r="D516" s="205" t="s">
        <v>117</v>
      </c>
      <c r="E516" s="206" t="s">
        <v>606</v>
      </c>
      <c r="F516" s="207" t="s">
        <v>607</v>
      </c>
      <c r="G516" s="208" t="s">
        <v>174</v>
      </c>
      <c r="H516" s="209">
        <v>21.167000000000002</v>
      </c>
      <c r="I516" s="210"/>
      <c r="J516" s="211">
        <f>ROUND(I516*H516,2)</f>
        <v>0</v>
      </c>
      <c r="K516" s="207" t="s">
        <v>121</v>
      </c>
      <c r="L516" s="45"/>
      <c r="M516" s="212" t="s">
        <v>19</v>
      </c>
      <c r="N516" s="213" t="s">
        <v>43</v>
      </c>
      <c r="O516" s="85"/>
      <c r="P516" s="214">
        <f>O516*H516</f>
        <v>0</v>
      </c>
      <c r="Q516" s="214">
        <v>0.039899999999999998</v>
      </c>
      <c r="R516" s="214">
        <f>Q516*H516</f>
        <v>0.84456330000000002</v>
      </c>
      <c r="S516" s="214">
        <v>0</v>
      </c>
      <c r="T516" s="21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6" t="s">
        <v>128</v>
      </c>
      <c r="AT516" s="216" t="s">
        <v>117</v>
      </c>
      <c r="AU516" s="216" t="s">
        <v>82</v>
      </c>
      <c r="AY516" s="18" t="s">
        <v>114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8" t="s">
        <v>80</v>
      </c>
      <c r="BK516" s="217">
        <f>ROUND(I516*H516,2)</f>
        <v>0</v>
      </c>
      <c r="BL516" s="18" t="s">
        <v>128</v>
      </c>
      <c r="BM516" s="216" t="s">
        <v>608</v>
      </c>
    </row>
    <row r="517" s="2" customFormat="1">
      <c r="A517" s="39"/>
      <c r="B517" s="40"/>
      <c r="C517" s="41"/>
      <c r="D517" s="218" t="s">
        <v>124</v>
      </c>
      <c r="E517" s="41"/>
      <c r="F517" s="219" t="s">
        <v>609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124</v>
      </c>
      <c r="AU517" s="18" t="s">
        <v>82</v>
      </c>
    </row>
    <row r="518" s="13" customFormat="1">
      <c r="A518" s="13"/>
      <c r="B518" s="223"/>
      <c r="C518" s="224"/>
      <c r="D518" s="218" t="s">
        <v>125</v>
      </c>
      <c r="E518" s="225" t="s">
        <v>19</v>
      </c>
      <c r="F518" s="226" t="s">
        <v>541</v>
      </c>
      <c r="G518" s="224"/>
      <c r="H518" s="225" t="s">
        <v>19</v>
      </c>
      <c r="I518" s="227"/>
      <c r="J518" s="224"/>
      <c r="K518" s="224"/>
      <c r="L518" s="228"/>
      <c r="M518" s="229"/>
      <c r="N518" s="230"/>
      <c r="O518" s="230"/>
      <c r="P518" s="230"/>
      <c r="Q518" s="230"/>
      <c r="R518" s="230"/>
      <c r="S518" s="230"/>
      <c r="T518" s="23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2" t="s">
        <v>125</v>
      </c>
      <c r="AU518" s="232" t="s">
        <v>82</v>
      </c>
      <c r="AV518" s="13" t="s">
        <v>80</v>
      </c>
      <c r="AW518" s="13" t="s">
        <v>33</v>
      </c>
      <c r="AX518" s="13" t="s">
        <v>72</v>
      </c>
      <c r="AY518" s="232" t="s">
        <v>114</v>
      </c>
    </row>
    <row r="519" s="13" customFormat="1">
      <c r="A519" s="13"/>
      <c r="B519" s="223"/>
      <c r="C519" s="224"/>
      <c r="D519" s="218" t="s">
        <v>125</v>
      </c>
      <c r="E519" s="225" t="s">
        <v>19</v>
      </c>
      <c r="F519" s="226" t="s">
        <v>558</v>
      </c>
      <c r="G519" s="224"/>
      <c r="H519" s="225" t="s">
        <v>19</v>
      </c>
      <c r="I519" s="227"/>
      <c r="J519" s="224"/>
      <c r="K519" s="224"/>
      <c r="L519" s="228"/>
      <c r="M519" s="229"/>
      <c r="N519" s="230"/>
      <c r="O519" s="230"/>
      <c r="P519" s="230"/>
      <c r="Q519" s="230"/>
      <c r="R519" s="230"/>
      <c r="S519" s="230"/>
      <c r="T519" s="23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2" t="s">
        <v>125</v>
      </c>
      <c r="AU519" s="232" t="s">
        <v>82</v>
      </c>
      <c r="AV519" s="13" t="s">
        <v>80</v>
      </c>
      <c r="AW519" s="13" t="s">
        <v>33</v>
      </c>
      <c r="AX519" s="13" t="s">
        <v>72</v>
      </c>
      <c r="AY519" s="232" t="s">
        <v>114</v>
      </c>
    </row>
    <row r="520" s="14" customFormat="1">
      <c r="A520" s="14"/>
      <c r="B520" s="233"/>
      <c r="C520" s="234"/>
      <c r="D520" s="218" t="s">
        <v>125</v>
      </c>
      <c r="E520" s="235" t="s">
        <v>19</v>
      </c>
      <c r="F520" s="236" t="s">
        <v>552</v>
      </c>
      <c r="G520" s="234"/>
      <c r="H520" s="237">
        <v>21.167000000000002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3" t="s">
        <v>125</v>
      </c>
      <c r="AU520" s="243" t="s">
        <v>82</v>
      </c>
      <c r="AV520" s="14" t="s">
        <v>82</v>
      </c>
      <c r="AW520" s="14" t="s">
        <v>33</v>
      </c>
      <c r="AX520" s="14" t="s">
        <v>72</v>
      </c>
      <c r="AY520" s="243" t="s">
        <v>114</v>
      </c>
    </row>
    <row r="521" s="15" customFormat="1">
      <c r="A521" s="15"/>
      <c r="B521" s="244"/>
      <c r="C521" s="245"/>
      <c r="D521" s="218" t="s">
        <v>125</v>
      </c>
      <c r="E521" s="246" t="s">
        <v>19</v>
      </c>
      <c r="F521" s="247" t="s">
        <v>127</v>
      </c>
      <c r="G521" s="245"/>
      <c r="H521" s="248">
        <v>21.167000000000002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4" t="s">
        <v>125</v>
      </c>
      <c r="AU521" s="254" t="s">
        <v>82</v>
      </c>
      <c r="AV521" s="15" t="s">
        <v>128</v>
      </c>
      <c r="AW521" s="15" t="s">
        <v>33</v>
      </c>
      <c r="AX521" s="15" t="s">
        <v>80</v>
      </c>
      <c r="AY521" s="254" t="s">
        <v>114</v>
      </c>
    </row>
    <row r="522" s="2" customFormat="1" ht="16.5" customHeight="1">
      <c r="A522" s="39"/>
      <c r="B522" s="40"/>
      <c r="C522" s="205" t="s">
        <v>610</v>
      </c>
      <c r="D522" s="205" t="s">
        <v>117</v>
      </c>
      <c r="E522" s="206" t="s">
        <v>611</v>
      </c>
      <c r="F522" s="207" t="s">
        <v>612</v>
      </c>
      <c r="G522" s="208" t="s">
        <v>174</v>
      </c>
      <c r="H522" s="209">
        <v>22.827000000000002</v>
      </c>
      <c r="I522" s="210"/>
      <c r="J522" s="211">
        <f>ROUND(I522*H522,2)</f>
        <v>0</v>
      </c>
      <c r="K522" s="207" t="s">
        <v>121</v>
      </c>
      <c r="L522" s="45"/>
      <c r="M522" s="212" t="s">
        <v>19</v>
      </c>
      <c r="N522" s="213" t="s">
        <v>43</v>
      </c>
      <c r="O522" s="85"/>
      <c r="P522" s="214">
        <f>O522*H522</f>
        <v>0</v>
      </c>
      <c r="Q522" s="214">
        <v>0.00098999999999999999</v>
      </c>
      <c r="R522" s="214">
        <f>Q522*H522</f>
        <v>0.022598730000000001</v>
      </c>
      <c r="S522" s="214">
        <v>0</v>
      </c>
      <c r="T522" s="21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6" t="s">
        <v>128</v>
      </c>
      <c r="AT522" s="216" t="s">
        <v>117</v>
      </c>
      <c r="AU522" s="216" t="s">
        <v>82</v>
      </c>
      <c r="AY522" s="18" t="s">
        <v>114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18" t="s">
        <v>80</v>
      </c>
      <c r="BK522" s="217">
        <f>ROUND(I522*H522,2)</f>
        <v>0</v>
      </c>
      <c r="BL522" s="18" t="s">
        <v>128</v>
      </c>
      <c r="BM522" s="216" t="s">
        <v>613</v>
      </c>
    </row>
    <row r="523" s="2" customFormat="1">
      <c r="A523" s="39"/>
      <c r="B523" s="40"/>
      <c r="C523" s="41"/>
      <c r="D523" s="218" t="s">
        <v>124</v>
      </c>
      <c r="E523" s="41"/>
      <c r="F523" s="219" t="s">
        <v>614</v>
      </c>
      <c r="G523" s="41"/>
      <c r="H523" s="41"/>
      <c r="I523" s="220"/>
      <c r="J523" s="41"/>
      <c r="K523" s="41"/>
      <c r="L523" s="45"/>
      <c r="M523" s="221"/>
      <c r="N523" s="222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124</v>
      </c>
      <c r="AU523" s="18" t="s">
        <v>82</v>
      </c>
    </row>
    <row r="524" s="13" customFormat="1">
      <c r="A524" s="13"/>
      <c r="B524" s="223"/>
      <c r="C524" s="224"/>
      <c r="D524" s="218" t="s">
        <v>125</v>
      </c>
      <c r="E524" s="225" t="s">
        <v>19</v>
      </c>
      <c r="F524" s="226" t="s">
        <v>541</v>
      </c>
      <c r="G524" s="224"/>
      <c r="H524" s="225" t="s">
        <v>19</v>
      </c>
      <c r="I524" s="227"/>
      <c r="J524" s="224"/>
      <c r="K524" s="224"/>
      <c r="L524" s="228"/>
      <c r="M524" s="229"/>
      <c r="N524" s="230"/>
      <c r="O524" s="230"/>
      <c r="P524" s="230"/>
      <c r="Q524" s="230"/>
      <c r="R524" s="230"/>
      <c r="S524" s="230"/>
      <c r="T524" s="23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2" t="s">
        <v>125</v>
      </c>
      <c r="AU524" s="232" t="s">
        <v>82</v>
      </c>
      <c r="AV524" s="13" t="s">
        <v>80</v>
      </c>
      <c r="AW524" s="13" t="s">
        <v>33</v>
      </c>
      <c r="AX524" s="13" t="s">
        <v>72</v>
      </c>
      <c r="AY524" s="232" t="s">
        <v>114</v>
      </c>
    </row>
    <row r="525" s="13" customFormat="1">
      <c r="A525" s="13"/>
      <c r="B525" s="223"/>
      <c r="C525" s="224"/>
      <c r="D525" s="218" t="s">
        <v>125</v>
      </c>
      <c r="E525" s="225" t="s">
        <v>19</v>
      </c>
      <c r="F525" s="226" t="s">
        <v>551</v>
      </c>
      <c r="G525" s="224"/>
      <c r="H525" s="225" t="s">
        <v>19</v>
      </c>
      <c r="I525" s="227"/>
      <c r="J525" s="224"/>
      <c r="K525" s="224"/>
      <c r="L525" s="228"/>
      <c r="M525" s="229"/>
      <c r="N525" s="230"/>
      <c r="O525" s="230"/>
      <c r="P525" s="230"/>
      <c r="Q525" s="230"/>
      <c r="R525" s="230"/>
      <c r="S525" s="230"/>
      <c r="T525" s="23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2" t="s">
        <v>125</v>
      </c>
      <c r="AU525" s="232" t="s">
        <v>82</v>
      </c>
      <c r="AV525" s="13" t="s">
        <v>80</v>
      </c>
      <c r="AW525" s="13" t="s">
        <v>33</v>
      </c>
      <c r="AX525" s="13" t="s">
        <v>72</v>
      </c>
      <c r="AY525" s="232" t="s">
        <v>114</v>
      </c>
    </row>
    <row r="526" s="14" customFormat="1">
      <c r="A526" s="14"/>
      <c r="B526" s="233"/>
      <c r="C526" s="234"/>
      <c r="D526" s="218" t="s">
        <v>125</v>
      </c>
      <c r="E526" s="235" t="s">
        <v>19</v>
      </c>
      <c r="F526" s="236" t="s">
        <v>552</v>
      </c>
      <c r="G526" s="234"/>
      <c r="H526" s="237">
        <v>21.167000000000002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3" t="s">
        <v>125</v>
      </c>
      <c r="AU526" s="243" t="s">
        <v>82</v>
      </c>
      <c r="AV526" s="14" t="s">
        <v>82</v>
      </c>
      <c r="AW526" s="14" t="s">
        <v>33</v>
      </c>
      <c r="AX526" s="14" t="s">
        <v>72</v>
      </c>
      <c r="AY526" s="243" t="s">
        <v>114</v>
      </c>
    </row>
    <row r="527" s="13" customFormat="1">
      <c r="A527" s="13"/>
      <c r="B527" s="223"/>
      <c r="C527" s="224"/>
      <c r="D527" s="218" t="s">
        <v>125</v>
      </c>
      <c r="E527" s="225" t="s">
        <v>19</v>
      </c>
      <c r="F527" s="226" t="s">
        <v>542</v>
      </c>
      <c r="G527" s="224"/>
      <c r="H527" s="225" t="s">
        <v>19</v>
      </c>
      <c r="I527" s="227"/>
      <c r="J527" s="224"/>
      <c r="K527" s="224"/>
      <c r="L527" s="228"/>
      <c r="M527" s="229"/>
      <c r="N527" s="230"/>
      <c r="O527" s="230"/>
      <c r="P527" s="230"/>
      <c r="Q527" s="230"/>
      <c r="R527" s="230"/>
      <c r="S527" s="230"/>
      <c r="T527" s="23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2" t="s">
        <v>125</v>
      </c>
      <c r="AU527" s="232" t="s">
        <v>82</v>
      </c>
      <c r="AV527" s="13" t="s">
        <v>80</v>
      </c>
      <c r="AW527" s="13" t="s">
        <v>33</v>
      </c>
      <c r="AX527" s="13" t="s">
        <v>72</v>
      </c>
      <c r="AY527" s="232" t="s">
        <v>114</v>
      </c>
    </row>
    <row r="528" s="14" customFormat="1">
      <c r="A528" s="14"/>
      <c r="B528" s="233"/>
      <c r="C528" s="234"/>
      <c r="D528" s="218" t="s">
        <v>125</v>
      </c>
      <c r="E528" s="235" t="s">
        <v>19</v>
      </c>
      <c r="F528" s="236" t="s">
        <v>543</v>
      </c>
      <c r="G528" s="234"/>
      <c r="H528" s="237">
        <v>1.5069999999999999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3" t="s">
        <v>125</v>
      </c>
      <c r="AU528" s="243" t="s">
        <v>82</v>
      </c>
      <c r="AV528" s="14" t="s">
        <v>82</v>
      </c>
      <c r="AW528" s="14" t="s">
        <v>33</v>
      </c>
      <c r="AX528" s="14" t="s">
        <v>72</v>
      </c>
      <c r="AY528" s="243" t="s">
        <v>114</v>
      </c>
    </row>
    <row r="529" s="13" customFormat="1">
      <c r="A529" s="13"/>
      <c r="B529" s="223"/>
      <c r="C529" s="224"/>
      <c r="D529" s="218" t="s">
        <v>125</v>
      </c>
      <c r="E529" s="225" t="s">
        <v>19</v>
      </c>
      <c r="F529" s="226" t="s">
        <v>544</v>
      </c>
      <c r="G529" s="224"/>
      <c r="H529" s="225" t="s">
        <v>19</v>
      </c>
      <c r="I529" s="227"/>
      <c r="J529" s="224"/>
      <c r="K529" s="224"/>
      <c r="L529" s="228"/>
      <c r="M529" s="229"/>
      <c r="N529" s="230"/>
      <c r="O529" s="230"/>
      <c r="P529" s="230"/>
      <c r="Q529" s="230"/>
      <c r="R529" s="230"/>
      <c r="S529" s="230"/>
      <c r="T529" s="23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2" t="s">
        <v>125</v>
      </c>
      <c r="AU529" s="232" t="s">
        <v>82</v>
      </c>
      <c r="AV529" s="13" t="s">
        <v>80</v>
      </c>
      <c r="AW529" s="13" t="s">
        <v>33</v>
      </c>
      <c r="AX529" s="13" t="s">
        <v>72</v>
      </c>
      <c r="AY529" s="232" t="s">
        <v>114</v>
      </c>
    </row>
    <row r="530" s="14" customFormat="1">
      <c r="A530" s="14"/>
      <c r="B530" s="233"/>
      <c r="C530" s="234"/>
      <c r="D530" s="218" t="s">
        <v>125</v>
      </c>
      <c r="E530" s="235" t="s">
        <v>19</v>
      </c>
      <c r="F530" s="236" t="s">
        <v>545</v>
      </c>
      <c r="G530" s="234"/>
      <c r="H530" s="237">
        <v>0.153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3" t="s">
        <v>125</v>
      </c>
      <c r="AU530" s="243" t="s">
        <v>82</v>
      </c>
      <c r="AV530" s="14" t="s">
        <v>82</v>
      </c>
      <c r="AW530" s="14" t="s">
        <v>33</v>
      </c>
      <c r="AX530" s="14" t="s">
        <v>72</v>
      </c>
      <c r="AY530" s="243" t="s">
        <v>114</v>
      </c>
    </row>
    <row r="531" s="15" customFormat="1">
      <c r="A531" s="15"/>
      <c r="B531" s="244"/>
      <c r="C531" s="245"/>
      <c r="D531" s="218" t="s">
        <v>125</v>
      </c>
      <c r="E531" s="246" t="s">
        <v>19</v>
      </c>
      <c r="F531" s="247" t="s">
        <v>127</v>
      </c>
      <c r="G531" s="245"/>
      <c r="H531" s="248">
        <v>22.827000000000002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4" t="s">
        <v>125</v>
      </c>
      <c r="AU531" s="254" t="s">
        <v>82</v>
      </c>
      <c r="AV531" s="15" t="s">
        <v>128</v>
      </c>
      <c r="AW531" s="15" t="s">
        <v>33</v>
      </c>
      <c r="AX531" s="15" t="s">
        <v>80</v>
      </c>
      <c r="AY531" s="254" t="s">
        <v>114</v>
      </c>
    </row>
    <row r="532" s="2" customFormat="1" ht="16.5" customHeight="1">
      <c r="A532" s="39"/>
      <c r="B532" s="40"/>
      <c r="C532" s="205" t="s">
        <v>615</v>
      </c>
      <c r="D532" s="205" t="s">
        <v>117</v>
      </c>
      <c r="E532" s="206" t="s">
        <v>616</v>
      </c>
      <c r="F532" s="207" t="s">
        <v>617</v>
      </c>
      <c r="G532" s="208" t="s">
        <v>174</v>
      </c>
      <c r="H532" s="209">
        <v>21.167000000000002</v>
      </c>
      <c r="I532" s="210"/>
      <c r="J532" s="211">
        <f>ROUND(I532*H532,2)</f>
        <v>0</v>
      </c>
      <c r="K532" s="207" t="s">
        <v>121</v>
      </c>
      <c r="L532" s="45"/>
      <c r="M532" s="212" t="s">
        <v>19</v>
      </c>
      <c r="N532" s="213" t="s">
        <v>43</v>
      </c>
      <c r="O532" s="85"/>
      <c r="P532" s="214">
        <f>O532*H532</f>
        <v>0</v>
      </c>
      <c r="Q532" s="214">
        <v>0.00098999999999999999</v>
      </c>
      <c r="R532" s="214">
        <f>Q532*H532</f>
        <v>0.020955330000000001</v>
      </c>
      <c r="S532" s="214">
        <v>0</v>
      </c>
      <c r="T532" s="215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6" t="s">
        <v>128</v>
      </c>
      <c r="AT532" s="216" t="s">
        <v>117</v>
      </c>
      <c r="AU532" s="216" t="s">
        <v>82</v>
      </c>
      <c r="AY532" s="18" t="s">
        <v>114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18" t="s">
        <v>80</v>
      </c>
      <c r="BK532" s="217">
        <f>ROUND(I532*H532,2)</f>
        <v>0</v>
      </c>
      <c r="BL532" s="18" t="s">
        <v>128</v>
      </c>
      <c r="BM532" s="216" t="s">
        <v>618</v>
      </c>
    </row>
    <row r="533" s="2" customFormat="1">
      <c r="A533" s="39"/>
      <c r="B533" s="40"/>
      <c r="C533" s="41"/>
      <c r="D533" s="218" t="s">
        <v>124</v>
      </c>
      <c r="E533" s="41"/>
      <c r="F533" s="219" t="s">
        <v>619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124</v>
      </c>
      <c r="AU533" s="18" t="s">
        <v>82</v>
      </c>
    </row>
    <row r="534" s="13" customFormat="1">
      <c r="A534" s="13"/>
      <c r="B534" s="223"/>
      <c r="C534" s="224"/>
      <c r="D534" s="218" t="s">
        <v>125</v>
      </c>
      <c r="E534" s="225" t="s">
        <v>19</v>
      </c>
      <c r="F534" s="226" t="s">
        <v>541</v>
      </c>
      <c r="G534" s="224"/>
      <c r="H534" s="225" t="s">
        <v>19</v>
      </c>
      <c r="I534" s="227"/>
      <c r="J534" s="224"/>
      <c r="K534" s="224"/>
      <c r="L534" s="228"/>
      <c r="M534" s="229"/>
      <c r="N534" s="230"/>
      <c r="O534" s="230"/>
      <c r="P534" s="230"/>
      <c r="Q534" s="230"/>
      <c r="R534" s="230"/>
      <c r="S534" s="230"/>
      <c r="T534" s="23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2" t="s">
        <v>125</v>
      </c>
      <c r="AU534" s="232" t="s">
        <v>82</v>
      </c>
      <c r="AV534" s="13" t="s">
        <v>80</v>
      </c>
      <c r="AW534" s="13" t="s">
        <v>33</v>
      </c>
      <c r="AX534" s="13" t="s">
        <v>72</v>
      </c>
      <c r="AY534" s="232" t="s">
        <v>114</v>
      </c>
    </row>
    <row r="535" s="13" customFormat="1">
      <c r="A535" s="13"/>
      <c r="B535" s="223"/>
      <c r="C535" s="224"/>
      <c r="D535" s="218" t="s">
        <v>125</v>
      </c>
      <c r="E535" s="225" t="s">
        <v>19</v>
      </c>
      <c r="F535" s="226" t="s">
        <v>558</v>
      </c>
      <c r="G535" s="224"/>
      <c r="H535" s="225" t="s">
        <v>19</v>
      </c>
      <c r="I535" s="227"/>
      <c r="J535" s="224"/>
      <c r="K535" s="224"/>
      <c r="L535" s="228"/>
      <c r="M535" s="229"/>
      <c r="N535" s="230"/>
      <c r="O535" s="230"/>
      <c r="P535" s="230"/>
      <c r="Q535" s="230"/>
      <c r="R535" s="230"/>
      <c r="S535" s="230"/>
      <c r="T535" s="23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2" t="s">
        <v>125</v>
      </c>
      <c r="AU535" s="232" t="s">
        <v>82</v>
      </c>
      <c r="AV535" s="13" t="s">
        <v>80</v>
      </c>
      <c r="AW535" s="13" t="s">
        <v>33</v>
      </c>
      <c r="AX535" s="13" t="s">
        <v>72</v>
      </c>
      <c r="AY535" s="232" t="s">
        <v>114</v>
      </c>
    </row>
    <row r="536" s="14" customFormat="1">
      <c r="A536" s="14"/>
      <c r="B536" s="233"/>
      <c r="C536" s="234"/>
      <c r="D536" s="218" t="s">
        <v>125</v>
      </c>
      <c r="E536" s="235" t="s">
        <v>19</v>
      </c>
      <c r="F536" s="236" t="s">
        <v>552</v>
      </c>
      <c r="G536" s="234"/>
      <c r="H536" s="237">
        <v>21.167000000000002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3" t="s">
        <v>125</v>
      </c>
      <c r="AU536" s="243" t="s">
        <v>82</v>
      </c>
      <c r="AV536" s="14" t="s">
        <v>82</v>
      </c>
      <c r="AW536" s="14" t="s">
        <v>33</v>
      </c>
      <c r="AX536" s="14" t="s">
        <v>72</v>
      </c>
      <c r="AY536" s="243" t="s">
        <v>114</v>
      </c>
    </row>
    <row r="537" s="15" customFormat="1">
      <c r="A537" s="15"/>
      <c r="B537" s="244"/>
      <c r="C537" s="245"/>
      <c r="D537" s="218" t="s">
        <v>125</v>
      </c>
      <c r="E537" s="246" t="s">
        <v>19</v>
      </c>
      <c r="F537" s="247" t="s">
        <v>127</v>
      </c>
      <c r="G537" s="245"/>
      <c r="H537" s="248">
        <v>21.167000000000002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4" t="s">
        <v>125</v>
      </c>
      <c r="AU537" s="254" t="s">
        <v>82</v>
      </c>
      <c r="AV537" s="15" t="s">
        <v>128</v>
      </c>
      <c r="AW537" s="15" t="s">
        <v>33</v>
      </c>
      <c r="AX537" s="15" t="s">
        <v>80</v>
      </c>
      <c r="AY537" s="254" t="s">
        <v>114</v>
      </c>
    </row>
    <row r="538" s="2" customFormat="1" ht="16.5" customHeight="1">
      <c r="A538" s="39"/>
      <c r="B538" s="40"/>
      <c r="C538" s="205" t="s">
        <v>620</v>
      </c>
      <c r="D538" s="205" t="s">
        <v>117</v>
      </c>
      <c r="E538" s="206" t="s">
        <v>621</v>
      </c>
      <c r="F538" s="207" t="s">
        <v>622</v>
      </c>
      <c r="G538" s="208" t="s">
        <v>174</v>
      </c>
      <c r="H538" s="209">
        <v>43.994</v>
      </c>
      <c r="I538" s="210"/>
      <c r="J538" s="211">
        <f>ROUND(I538*H538,2)</f>
        <v>0</v>
      </c>
      <c r="K538" s="207" t="s">
        <v>121</v>
      </c>
      <c r="L538" s="45"/>
      <c r="M538" s="212" t="s">
        <v>19</v>
      </c>
      <c r="N538" s="213" t="s">
        <v>43</v>
      </c>
      <c r="O538" s="85"/>
      <c r="P538" s="214">
        <f>O538*H538</f>
        <v>0</v>
      </c>
      <c r="Q538" s="214">
        <v>0.00158</v>
      </c>
      <c r="R538" s="214">
        <f>Q538*H538</f>
        <v>0.069510520000000006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128</v>
      </c>
      <c r="AT538" s="216" t="s">
        <v>117</v>
      </c>
      <c r="AU538" s="216" t="s">
        <v>82</v>
      </c>
      <c r="AY538" s="18" t="s">
        <v>114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80</v>
      </c>
      <c r="BK538" s="217">
        <f>ROUND(I538*H538,2)</f>
        <v>0</v>
      </c>
      <c r="BL538" s="18" t="s">
        <v>128</v>
      </c>
      <c r="BM538" s="216" t="s">
        <v>623</v>
      </c>
    </row>
    <row r="539" s="2" customFormat="1">
      <c r="A539" s="39"/>
      <c r="B539" s="40"/>
      <c r="C539" s="41"/>
      <c r="D539" s="218" t="s">
        <v>124</v>
      </c>
      <c r="E539" s="41"/>
      <c r="F539" s="219" t="s">
        <v>624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124</v>
      </c>
      <c r="AU539" s="18" t="s">
        <v>82</v>
      </c>
    </row>
    <row r="540" s="14" customFormat="1">
      <c r="A540" s="14"/>
      <c r="B540" s="233"/>
      <c r="C540" s="234"/>
      <c r="D540" s="218" t="s">
        <v>125</v>
      </c>
      <c r="E540" s="235" t="s">
        <v>19</v>
      </c>
      <c r="F540" s="236" t="s">
        <v>625</v>
      </c>
      <c r="G540" s="234"/>
      <c r="H540" s="237">
        <v>43.994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3" t="s">
        <v>125</v>
      </c>
      <c r="AU540" s="243" t="s">
        <v>82</v>
      </c>
      <c r="AV540" s="14" t="s">
        <v>82</v>
      </c>
      <c r="AW540" s="14" t="s">
        <v>33</v>
      </c>
      <c r="AX540" s="14" t="s">
        <v>72</v>
      </c>
      <c r="AY540" s="243" t="s">
        <v>114</v>
      </c>
    </row>
    <row r="541" s="15" customFormat="1">
      <c r="A541" s="15"/>
      <c r="B541" s="244"/>
      <c r="C541" s="245"/>
      <c r="D541" s="218" t="s">
        <v>125</v>
      </c>
      <c r="E541" s="246" t="s">
        <v>19</v>
      </c>
      <c r="F541" s="247" t="s">
        <v>127</v>
      </c>
      <c r="G541" s="245"/>
      <c r="H541" s="248">
        <v>43.994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54" t="s">
        <v>125</v>
      </c>
      <c r="AU541" s="254" t="s">
        <v>82</v>
      </c>
      <c r="AV541" s="15" t="s">
        <v>128</v>
      </c>
      <c r="AW541" s="15" t="s">
        <v>33</v>
      </c>
      <c r="AX541" s="15" t="s">
        <v>80</v>
      </c>
      <c r="AY541" s="254" t="s">
        <v>114</v>
      </c>
    </row>
    <row r="542" s="2" customFormat="1">
      <c r="A542" s="39"/>
      <c r="B542" s="40"/>
      <c r="C542" s="205" t="s">
        <v>626</v>
      </c>
      <c r="D542" s="205" t="s">
        <v>117</v>
      </c>
      <c r="E542" s="206" t="s">
        <v>627</v>
      </c>
      <c r="F542" s="207" t="s">
        <v>628</v>
      </c>
      <c r="G542" s="208" t="s">
        <v>373</v>
      </c>
      <c r="H542" s="209">
        <v>1800</v>
      </c>
      <c r="I542" s="210"/>
      <c r="J542" s="211">
        <f>ROUND(I542*H542,2)</f>
        <v>0</v>
      </c>
      <c r="K542" s="207" t="s">
        <v>19</v>
      </c>
      <c r="L542" s="45"/>
      <c r="M542" s="212" t="s">
        <v>19</v>
      </c>
      <c r="N542" s="213" t="s">
        <v>43</v>
      </c>
      <c r="O542" s="85"/>
      <c r="P542" s="214">
        <f>O542*H542</f>
        <v>0</v>
      </c>
      <c r="Q542" s="214">
        <v>0</v>
      </c>
      <c r="R542" s="214">
        <f>Q542*H542</f>
        <v>0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128</v>
      </c>
      <c r="AT542" s="216" t="s">
        <v>117</v>
      </c>
      <c r="AU542" s="216" t="s">
        <v>82</v>
      </c>
      <c r="AY542" s="18" t="s">
        <v>114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80</v>
      </c>
      <c r="BK542" s="217">
        <f>ROUND(I542*H542,2)</f>
        <v>0</v>
      </c>
      <c r="BL542" s="18" t="s">
        <v>128</v>
      </c>
      <c r="BM542" s="216" t="s">
        <v>629</v>
      </c>
    </row>
    <row r="543" s="2" customFormat="1">
      <c r="A543" s="39"/>
      <c r="B543" s="40"/>
      <c r="C543" s="41"/>
      <c r="D543" s="218" t="s">
        <v>124</v>
      </c>
      <c r="E543" s="41"/>
      <c r="F543" s="219" t="s">
        <v>628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124</v>
      </c>
      <c r="AU543" s="18" t="s">
        <v>82</v>
      </c>
    </row>
    <row r="544" s="13" customFormat="1">
      <c r="A544" s="13"/>
      <c r="B544" s="223"/>
      <c r="C544" s="224"/>
      <c r="D544" s="218" t="s">
        <v>125</v>
      </c>
      <c r="E544" s="225" t="s">
        <v>19</v>
      </c>
      <c r="F544" s="226" t="s">
        <v>219</v>
      </c>
      <c r="G544" s="224"/>
      <c r="H544" s="225" t="s">
        <v>19</v>
      </c>
      <c r="I544" s="227"/>
      <c r="J544" s="224"/>
      <c r="K544" s="224"/>
      <c r="L544" s="228"/>
      <c r="M544" s="229"/>
      <c r="N544" s="230"/>
      <c r="O544" s="230"/>
      <c r="P544" s="230"/>
      <c r="Q544" s="230"/>
      <c r="R544" s="230"/>
      <c r="S544" s="230"/>
      <c r="T544" s="23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2" t="s">
        <v>125</v>
      </c>
      <c r="AU544" s="232" t="s">
        <v>82</v>
      </c>
      <c r="AV544" s="13" t="s">
        <v>80</v>
      </c>
      <c r="AW544" s="13" t="s">
        <v>33</v>
      </c>
      <c r="AX544" s="13" t="s">
        <v>72</v>
      </c>
      <c r="AY544" s="232" t="s">
        <v>114</v>
      </c>
    </row>
    <row r="545" s="14" customFormat="1">
      <c r="A545" s="14"/>
      <c r="B545" s="233"/>
      <c r="C545" s="234"/>
      <c r="D545" s="218" t="s">
        <v>125</v>
      </c>
      <c r="E545" s="235" t="s">
        <v>19</v>
      </c>
      <c r="F545" s="236" t="s">
        <v>630</v>
      </c>
      <c r="G545" s="234"/>
      <c r="H545" s="237">
        <v>1800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3" t="s">
        <v>125</v>
      </c>
      <c r="AU545" s="243" t="s">
        <v>82</v>
      </c>
      <c r="AV545" s="14" t="s">
        <v>82</v>
      </c>
      <c r="AW545" s="14" t="s">
        <v>33</v>
      </c>
      <c r="AX545" s="14" t="s">
        <v>72</v>
      </c>
      <c r="AY545" s="243" t="s">
        <v>114</v>
      </c>
    </row>
    <row r="546" s="15" customFormat="1">
      <c r="A546" s="15"/>
      <c r="B546" s="244"/>
      <c r="C546" s="245"/>
      <c r="D546" s="218" t="s">
        <v>125</v>
      </c>
      <c r="E546" s="246" t="s">
        <v>19</v>
      </c>
      <c r="F546" s="247" t="s">
        <v>127</v>
      </c>
      <c r="G546" s="245"/>
      <c r="H546" s="248">
        <v>1800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4" t="s">
        <v>125</v>
      </c>
      <c r="AU546" s="254" t="s">
        <v>82</v>
      </c>
      <c r="AV546" s="15" t="s">
        <v>128</v>
      </c>
      <c r="AW546" s="15" t="s">
        <v>33</v>
      </c>
      <c r="AX546" s="15" t="s">
        <v>80</v>
      </c>
      <c r="AY546" s="254" t="s">
        <v>114</v>
      </c>
    </row>
    <row r="547" s="2" customFormat="1">
      <c r="A547" s="39"/>
      <c r="B547" s="40"/>
      <c r="C547" s="205" t="s">
        <v>631</v>
      </c>
      <c r="D547" s="205" t="s">
        <v>117</v>
      </c>
      <c r="E547" s="206" t="s">
        <v>632</v>
      </c>
      <c r="F547" s="207" t="s">
        <v>633</v>
      </c>
      <c r="G547" s="208" t="s">
        <v>373</v>
      </c>
      <c r="H547" s="209">
        <v>1000</v>
      </c>
      <c r="I547" s="210"/>
      <c r="J547" s="211">
        <f>ROUND(I547*H547,2)</f>
        <v>0</v>
      </c>
      <c r="K547" s="207" t="s">
        <v>19</v>
      </c>
      <c r="L547" s="45"/>
      <c r="M547" s="212" t="s">
        <v>19</v>
      </c>
      <c r="N547" s="213" t="s">
        <v>43</v>
      </c>
      <c r="O547" s="85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128</v>
      </c>
      <c r="AT547" s="216" t="s">
        <v>117</v>
      </c>
      <c r="AU547" s="216" t="s">
        <v>82</v>
      </c>
      <c r="AY547" s="18" t="s">
        <v>114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80</v>
      </c>
      <c r="BK547" s="217">
        <f>ROUND(I547*H547,2)</f>
        <v>0</v>
      </c>
      <c r="BL547" s="18" t="s">
        <v>128</v>
      </c>
      <c r="BM547" s="216" t="s">
        <v>634</v>
      </c>
    </row>
    <row r="548" s="2" customFormat="1">
      <c r="A548" s="39"/>
      <c r="B548" s="40"/>
      <c r="C548" s="41"/>
      <c r="D548" s="218" t="s">
        <v>124</v>
      </c>
      <c r="E548" s="41"/>
      <c r="F548" s="219" t="s">
        <v>633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124</v>
      </c>
      <c r="AU548" s="18" t="s">
        <v>82</v>
      </c>
    </row>
    <row r="549" s="13" customFormat="1">
      <c r="A549" s="13"/>
      <c r="B549" s="223"/>
      <c r="C549" s="224"/>
      <c r="D549" s="218" t="s">
        <v>125</v>
      </c>
      <c r="E549" s="225" t="s">
        <v>19</v>
      </c>
      <c r="F549" s="226" t="s">
        <v>219</v>
      </c>
      <c r="G549" s="224"/>
      <c r="H549" s="225" t="s">
        <v>19</v>
      </c>
      <c r="I549" s="227"/>
      <c r="J549" s="224"/>
      <c r="K549" s="224"/>
      <c r="L549" s="228"/>
      <c r="M549" s="229"/>
      <c r="N549" s="230"/>
      <c r="O549" s="230"/>
      <c r="P549" s="230"/>
      <c r="Q549" s="230"/>
      <c r="R549" s="230"/>
      <c r="S549" s="230"/>
      <c r="T549" s="23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2" t="s">
        <v>125</v>
      </c>
      <c r="AU549" s="232" t="s">
        <v>82</v>
      </c>
      <c r="AV549" s="13" t="s">
        <v>80</v>
      </c>
      <c r="AW549" s="13" t="s">
        <v>33</v>
      </c>
      <c r="AX549" s="13" t="s">
        <v>72</v>
      </c>
      <c r="AY549" s="232" t="s">
        <v>114</v>
      </c>
    </row>
    <row r="550" s="14" customFormat="1">
      <c r="A550" s="14"/>
      <c r="B550" s="233"/>
      <c r="C550" s="234"/>
      <c r="D550" s="218" t="s">
        <v>125</v>
      </c>
      <c r="E550" s="235" t="s">
        <v>19</v>
      </c>
      <c r="F550" s="236" t="s">
        <v>635</v>
      </c>
      <c r="G550" s="234"/>
      <c r="H550" s="237">
        <v>1000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3" t="s">
        <v>125</v>
      </c>
      <c r="AU550" s="243" t="s">
        <v>82</v>
      </c>
      <c r="AV550" s="14" t="s">
        <v>82</v>
      </c>
      <c r="AW550" s="14" t="s">
        <v>33</v>
      </c>
      <c r="AX550" s="14" t="s">
        <v>72</v>
      </c>
      <c r="AY550" s="243" t="s">
        <v>114</v>
      </c>
    </row>
    <row r="551" s="15" customFormat="1">
      <c r="A551" s="15"/>
      <c r="B551" s="244"/>
      <c r="C551" s="245"/>
      <c r="D551" s="218" t="s">
        <v>125</v>
      </c>
      <c r="E551" s="246" t="s">
        <v>19</v>
      </c>
      <c r="F551" s="247" t="s">
        <v>127</v>
      </c>
      <c r="G551" s="245"/>
      <c r="H551" s="248">
        <v>1000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4" t="s">
        <v>125</v>
      </c>
      <c r="AU551" s="254" t="s">
        <v>82</v>
      </c>
      <c r="AV551" s="15" t="s">
        <v>128</v>
      </c>
      <c r="AW551" s="15" t="s">
        <v>33</v>
      </c>
      <c r="AX551" s="15" t="s">
        <v>80</v>
      </c>
      <c r="AY551" s="254" t="s">
        <v>114</v>
      </c>
    </row>
    <row r="552" s="2" customFormat="1" ht="16.5" customHeight="1">
      <c r="A552" s="39"/>
      <c r="B552" s="40"/>
      <c r="C552" s="205" t="s">
        <v>636</v>
      </c>
      <c r="D552" s="205" t="s">
        <v>117</v>
      </c>
      <c r="E552" s="206" t="s">
        <v>637</v>
      </c>
      <c r="F552" s="207" t="s">
        <v>638</v>
      </c>
      <c r="G552" s="208" t="s">
        <v>373</v>
      </c>
      <c r="H552" s="209">
        <v>1100</v>
      </c>
      <c r="I552" s="210"/>
      <c r="J552" s="211">
        <f>ROUND(I552*H552,2)</f>
        <v>0</v>
      </c>
      <c r="K552" s="207" t="s">
        <v>19</v>
      </c>
      <c r="L552" s="45"/>
      <c r="M552" s="212" t="s">
        <v>19</v>
      </c>
      <c r="N552" s="213" t="s">
        <v>43</v>
      </c>
      <c r="O552" s="85"/>
      <c r="P552" s="214">
        <f>O552*H552</f>
        <v>0</v>
      </c>
      <c r="Q552" s="214">
        <v>0</v>
      </c>
      <c r="R552" s="214">
        <f>Q552*H552</f>
        <v>0</v>
      </c>
      <c r="S552" s="214">
        <v>0</v>
      </c>
      <c r="T552" s="215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16" t="s">
        <v>128</v>
      </c>
      <c r="AT552" s="216" t="s">
        <v>117</v>
      </c>
      <c r="AU552" s="216" t="s">
        <v>82</v>
      </c>
      <c r="AY552" s="18" t="s">
        <v>114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8" t="s">
        <v>80</v>
      </c>
      <c r="BK552" s="217">
        <f>ROUND(I552*H552,2)</f>
        <v>0</v>
      </c>
      <c r="BL552" s="18" t="s">
        <v>128</v>
      </c>
      <c r="BM552" s="216" t="s">
        <v>639</v>
      </c>
    </row>
    <row r="553" s="2" customFormat="1">
      <c r="A553" s="39"/>
      <c r="B553" s="40"/>
      <c r="C553" s="41"/>
      <c r="D553" s="218" t="s">
        <v>124</v>
      </c>
      <c r="E553" s="41"/>
      <c r="F553" s="219" t="s">
        <v>638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124</v>
      </c>
      <c r="AU553" s="18" t="s">
        <v>82</v>
      </c>
    </row>
    <row r="554" s="13" customFormat="1">
      <c r="A554" s="13"/>
      <c r="B554" s="223"/>
      <c r="C554" s="224"/>
      <c r="D554" s="218" t="s">
        <v>125</v>
      </c>
      <c r="E554" s="225" t="s">
        <v>19</v>
      </c>
      <c r="F554" s="226" t="s">
        <v>219</v>
      </c>
      <c r="G554" s="224"/>
      <c r="H554" s="225" t="s">
        <v>19</v>
      </c>
      <c r="I554" s="227"/>
      <c r="J554" s="224"/>
      <c r="K554" s="224"/>
      <c r="L554" s="228"/>
      <c r="M554" s="229"/>
      <c r="N554" s="230"/>
      <c r="O554" s="230"/>
      <c r="P554" s="230"/>
      <c r="Q554" s="230"/>
      <c r="R554" s="230"/>
      <c r="S554" s="230"/>
      <c r="T554" s="23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2" t="s">
        <v>125</v>
      </c>
      <c r="AU554" s="232" t="s">
        <v>82</v>
      </c>
      <c r="AV554" s="13" t="s">
        <v>80</v>
      </c>
      <c r="AW554" s="13" t="s">
        <v>33</v>
      </c>
      <c r="AX554" s="13" t="s">
        <v>72</v>
      </c>
      <c r="AY554" s="232" t="s">
        <v>114</v>
      </c>
    </row>
    <row r="555" s="13" customFormat="1">
      <c r="A555" s="13"/>
      <c r="B555" s="223"/>
      <c r="C555" s="224"/>
      <c r="D555" s="218" t="s">
        <v>125</v>
      </c>
      <c r="E555" s="225" t="s">
        <v>19</v>
      </c>
      <c r="F555" s="226" t="s">
        <v>640</v>
      </c>
      <c r="G555" s="224"/>
      <c r="H555" s="225" t="s">
        <v>19</v>
      </c>
      <c r="I555" s="227"/>
      <c r="J555" s="224"/>
      <c r="K555" s="224"/>
      <c r="L555" s="228"/>
      <c r="M555" s="229"/>
      <c r="N555" s="230"/>
      <c r="O555" s="230"/>
      <c r="P555" s="230"/>
      <c r="Q555" s="230"/>
      <c r="R555" s="230"/>
      <c r="S555" s="230"/>
      <c r="T555" s="23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2" t="s">
        <v>125</v>
      </c>
      <c r="AU555" s="232" t="s">
        <v>82</v>
      </c>
      <c r="AV555" s="13" t="s">
        <v>80</v>
      </c>
      <c r="AW555" s="13" t="s">
        <v>33</v>
      </c>
      <c r="AX555" s="13" t="s">
        <v>72</v>
      </c>
      <c r="AY555" s="232" t="s">
        <v>114</v>
      </c>
    </row>
    <row r="556" s="14" customFormat="1">
      <c r="A556" s="14"/>
      <c r="B556" s="233"/>
      <c r="C556" s="234"/>
      <c r="D556" s="218" t="s">
        <v>125</v>
      </c>
      <c r="E556" s="235" t="s">
        <v>19</v>
      </c>
      <c r="F556" s="236" t="s">
        <v>641</v>
      </c>
      <c r="G556" s="234"/>
      <c r="H556" s="237">
        <v>1100</v>
      </c>
      <c r="I556" s="238"/>
      <c r="J556" s="234"/>
      <c r="K556" s="234"/>
      <c r="L556" s="239"/>
      <c r="M556" s="240"/>
      <c r="N556" s="241"/>
      <c r="O556" s="241"/>
      <c r="P556" s="241"/>
      <c r="Q556" s="241"/>
      <c r="R556" s="241"/>
      <c r="S556" s="241"/>
      <c r="T556" s="24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3" t="s">
        <v>125</v>
      </c>
      <c r="AU556" s="243" t="s">
        <v>82</v>
      </c>
      <c r="AV556" s="14" t="s">
        <v>82</v>
      </c>
      <c r="AW556" s="14" t="s">
        <v>33</v>
      </c>
      <c r="AX556" s="14" t="s">
        <v>72</v>
      </c>
      <c r="AY556" s="243" t="s">
        <v>114</v>
      </c>
    </row>
    <row r="557" s="15" customFormat="1">
      <c r="A557" s="15"/>
      <c r="B557" s="244"/>
      <c r="C557" s="245"/>
      <c r="D557" s="218" t="s">
        <v>125</v>
      </c>
      <c r="E557" s="246" t="s">
        <v>19</v>
      </c>
      <c r="F557" s="247" t="s">
        <v>127</v>
      </c>
      <c r="G557" s="245"/>
      <c r="H557" s="248">
        <v>1100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4" t="s">
        <v>125</v>
      </c>
      <c r="AU557" s="254" t="s">
        <v>82</v>
      </c>
      <c r="AV557" s="15" t="s">
        <v>128</v>
      </c>
      <c r="AW557" s="15" t="s">
        <v>33</v>
      </c>
      <c r="AX557" s="15" t="s">
        <v>80</v>
      </c>
      <c r="AY557" s="254" t="s">
        <v>114</v>
      </c>
    </row>
    <row r="558" s="12" customFormat="1" ht="22.8" customHeight="1">
      <c r="A558" s="12"/>
      <c r="B558" s="189"/>
      <c r="C558" s="190"/>
      <c r="D558" s="191" t="s">
        <v>71</v>
      </c>
      <c r="E558" s="203" t="s">
        <v>642</v>
      </c>
      <c r="F558" s="203" t="s">
        <v>643</v>
      </c>
      <c r="G558" s="190"/>
      <c r="H558" s="190"/>
      <c r="I558" s="193"/>
      <c r="J558" s="204">
        <f>BK558</f>
        <v>0</v>
      </c>
      <c r="K558" s="190"/>
      <c r="L558" s="195"/>
      <c r="M558" s="196"/>
      <c r="N558" s="197"/>
      <c r="O558" s="197"/>
      <c r="P558" s="198">
        <f>SUM(P559:P585)</f>
        <v>0</v>
      </c>
      <c r="Q558" s="197"/>
      <c r="R558" s="198">
        <f>SUM(R559:R585)</f>
        <v>0</v>
      </c>
      <c r="S558" s="197"/>
      <c r="T558" s="199">
        <f>SUM(T559:T585)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0" t="s">
        <v>80</v>
      </c>
      <c r="AT558" s="201" t="s">
        <v>71</v>
      </c>
      <c r="AU558" s="201" t="s">
        <v>80</v>
      </c>
      <c r="AY558" s="200" t="s">
        <v>114</v>
      </c>
      <c r="BK558" s="202">
        <f>SUM(BK559:BK585)</f>
        <v>0</v>
      </c>
    </row>
    <row r="559" s="2" customFormat="1" ht="16.5" customHeight="1">
      <c r="A559" s="39"/>
      <c r="B559" s="40"/>
      <c r="C559" s="205" t="s">
        <v>644</v>
      </c>
      <c r="D559" s="205" t="s">
        <v>117</v>
      </c>
      <c r="E559" s="206" t="s">
        <v>645</v>
      </c>
      <c r="F559" s="207" t="s">
        <v>646</v>
      </c>
      <c r="G559" s="208" t="s">
        <v>186</v>
      </c>
      <c r="H559" s="209">
        <v>115.666</v>
      </c>
      <c r="I559" s="210"/>
      <c r="J559" s="211">
        <f>ROUND(I559*H559,2)</f>
        <v>0</v>
      </c>
      <c r="K559" s="207" t="s">
        <v>121</v>
      </c>
      <c r="L559" s="45"/>
      <c r="M559" s="212" t="s">
        <v>19</v>
      </c>
      <c r="N559" s="213" t="s">
        <v>43</v>
      </c>
      <c r="O559" s="85"/>
      <c r="P559" s="214">
        <f>O559*H559</f>
        <v>0</v>
      </c>
      <c r="Q559" s="214">
        <v>0</v>
      </c>
      <c r="R559" s="214">
        <f>Q559*H559</f>
        <v>0</v>
      </c>
      <c r="S559" s="214">
        <v>0</v>
      </c>
      <c r="T559" s="215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16" t="s">
        <v>128</v>
      </c>
      <c r="AT559" s="216" t="s">
        <v>117</v>
      </c>
      <c r="AU559" s="216" t="s">
        <v>82</v>
      </c>
      <c r="AY559" s="18" t="s">
        <v>114</v>
      </c>
      <c r="BE559" s="217">
        <f>IF(N559="základní",J559,0)</f>
        <v>0</v>
      </c>
      <c r="BF559" s="217">
        <f>IF(N559="snížená",J559,0)</f>
        <v>0</v>
      </c>
      <c r="BG559" s="217">
        <f>IF(N559="zákl. přenesená",J559,0)</f>
        <v>0</v>
      </c>
      <c r="BH559" s="217">
        <f>IF(N559="sníž. přenesená",J559,0)</f>
        <v>0</v>
      </c>
      <c r="BI559" s="217">
        <f>IF(N559="nulová",J559,0)</f>
        <v>0</v>
      </c>
      <c r="BJ559" s="18" t="s">
        <v>80</v>
      </c>
      <c r="BK559" s="217">
        <f>ROUND(I559*H559,2)</f>
        <v>0</v>
      </c>
      <c r="BL559" s="18" t="s">
        <v>128</v>
      </c>
      <c r="BM559" s="216" t="s">
        <v>647</v>
      </c>
    </row>
    <row r="560" s="2" customFormat="1">
      <c r="A560" s="39"/>
      <c r="B560" s="40"/>
      <c r="C560" s="41"/>
      <c r="D560" s="218" t="s">
        <v>124</v>
      </c>
      <c r="E560" s="41"/>
      <c r="F560" s="219" t="s">
        <v>648</v>
      </c>
      <c r="G560" s="41"/>
      <c r="H560" s="41"/>
      <c r="I560" s="220"/>
      <c r="J560" s="41"/>
      <c r="K560" s="41"/>
      <c r="L560" s="45"/>
      <c r="M560" s="221"/>
      <c r="N560" s="222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124</v>
      </c>
      <c r="AU560" s="18" t="s">
        <v>82</v>
      </c>
    </row>
    <row r="561" s="2" customFormat="1" ht="16.5" customHeight="1">
      <c r="A561" s="39"/>
      <c r="B561" s="40"/>
      <c r="C561" s="205" t="s">
        <v>649</v>
      </c>
      <c r="D561" s="205" t="s">
        <v>117</v>
      </c>
      <c r="E561" s="206" t="s">
        <v>650</v>
      </c>
      <c r="F561" s="207" t="s">
        <v>651</v>
      </c>
      <c r="G561" s="208" t="s">
        <v>186</v>
      </c>
      <c r="H561" s="209">
        <v>115.666</v>
      </c>
      <c r="I561" s="210"/>
      <c r="J561" s="211">
        <f>ROUND(I561*H561,2)</f>
        <v>0</v>
      </c>
      <c r="K561" s="207" t="s">
        <v>121</v>
      </c>
      <c r="L561" s="45"/>
      <c r="M561" s="212" t="s">
        <v>19</v>
      </c>
      <c r="N561" s="213" t="s">
        <v>43</v>
      </c>
      <c r="O561" s="85"/>
      <c r="P561" s="214">
        <f>O561*H561</f>
        <v>0</v>
      </c>
      <c r="Q561" s="214">
        <v>0</v>
      </c>
      <c r="R561" s="214">
        <f>Q561*H561</f>
        <v>0</v>
      </c>
      <c r="S561" s="214">
        <v>0</v>
      </c>
      <c r="T561" s="21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16" t="s">
        <v>128</v>
      </c>
      <c r="AT561" s="216" t="s">
        <v>117</v>
      </c>
      <c r="AU561" s="216" t="s">
        <v>82</v>
      </c>
      <c r="AY561" s="18" t="s">
        <v>114</v>
      </c>
      <c r="BE561" s="217">
        <f>IF(N561="základní",J561,0)</f>
        <v>0</v>
      </c>
      <c r="BF561" s="217">
        <f>IF(N561="snížená",J561,0)</f>
        <v>0</v>
      </c>
      <c r="BG561" s="217">
        <f>IF(N561="zákl. přenesená",J561,0)</f>
        <v>0</v>
      </c>
      <c r="BH561" s="217">
        <f>IF(N561="sníž. přenesená",J561,0)</f>
        <v>0</v>
      </c>
      <c r="BI561" s="217">
        <f>IF(N561="nulová",J561,0)</f>
        <v>0</v>
      </c>
      <c r="BJ561" s="18" t="s">
        <v>80</v>
      </c>
      <c r="BK561" s="217">
        <f>ROUND(I561*H561,2)</f>
        <v>0</v>
      </c>
      <c r="BL561" s="18" t="s">
        <v>128</v>
      </c>
      <c r="BM561" s="216" t="s">
        <v>652</v>
      </c>
    </row>
    <row r="562" s="2" customFormat="1">
      <c r="A562" s="39"/>
      <c r="B562" s="40"/>
      <c r="C562" s="41"/>
      <c r="D562" s="218" t="s">
        <v>124</v>
      </c>
      <c r="E562" s="41"/>
      <c r="F562" s="219" t="s">
        <v>653</v>
      </c>
      <c r="G562" s="41"/>
      <c r="H562" s="41"/>
      <c r="I562" s="220"/>
      <c r="J562" s="41"/>
      <c r="K562" s="41"/>
      <c r="L562" s="45"/>
      <c r="M562" s="221"/>
      <c r="N562" s="222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124</v>
      </c>
      <c r="AU562" s="18" t="s">
        <v>82</v>
      </c>
    </row>
    <row r="563" s="2" customFormat="1" ht="16.5" customHeight="1">
      <c r="A563" s="39"/>
      <c r="B563" s="40"/>
      <c r="C563" s="205" t="s">
        <v>654</v>
      </c>
      <c r="D563" s="205" t="s">
        <v>117</v>
      </c>
      <c r="E563" s="206" t="s">
        <v>655</v>
      </c>
      <c r="F563" s="207" t="s">
        <v>656</v>
      </c>
      <c r="G563" s="208" t="s">
        <v>186</v>
      </c>
      <c r="H563" s="209">
        <v>2197.654</v>
      </c>
      <c r="I563" s="210"/>
      <c r="J563" s="211">
        <f>ROUND(I563*H563,2)</f>
        <v>0</v>
      </c>
      <c r="K563" s="207" t="s">
        <v>121</v>
      </c>
      <c r="L563" s="45"/>
      <c r="M563" s="212" t="s">
        <v>19</v>
      </c>
      <c r="N563" s="213" t="s">
        <v>43</v>
      </c>
      <c r="O563" s="85"/>
      <c r="P563" s="214">
        <f>O563*H563</f>
        <v>0</v>
      </c>
      <c r="Q563" s="214">
        <v>0</v>
      </c>
      <c r="R563" s="214">
        <f>Q563*H563</f>
        <v>0</v>
      </c>
      <c r="S563" s="214">
        <v>0</v>
      </c>
      <c r="T563" s="215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16" t="s">
        <v>128</v>
      </c>
      <c r="AT563" s="216" t="s">
        <v>117</v>
      </c>
      <c r="AU563" s="216" t="s">
        <v>82</v>
      </c>
      <c r="AY563" s="18" t="s">
        <v>114</v>
      </c>
      <c r="BE563" s="217">
        <f>IF(N563="základní",J563,0)</f>
        <v>0</v>
      </c>
      <c r="BF563" s="217">
        <f>IF(N563="snížená",J563,0)</f>
        <v>0</v>
      </c>
      <c r="BG563" s="217">
        <f>IF(N563="zákl. přenesená",J563,0)</f>
        <v>0</v>
      </c>
      <c r="BH563" s="217">
        <f>IF(N563="sníž. přenesená",J563,0)</f>
        <v>0</v>
      </c>
      <c r="BI563" s="217">
        <f>IF(N563="nulová",J563,0)</f>
        <v>0</v>
      </c>
      <c r="BJ563" s="18" t="s">
        <v>80</v>
      </c>
      <c r="BK563" s="217">
        <f>ROUND(I563*H563,2)</f>
        <v>0</v>
      </c>
      <c r="BL563" s="18" t="s">
        <v>128</v>
      </c>
      <c r="BM563" s="216" t="s">
        <v>657</v>
      </c>
    </row>
    <row r="564" s="2" customFormat="1">
      <c r="A564" s="39"/>
      <c r="B564" s="40"/>
      <c r="C564" s="41"/>
      <c r="D564" s="218" t="s">
        <v>124</v>
      </c>
      <c r="E564" s="41"/>
      <c r="F564" s="219" t="s">
        <v>658</v>
      </c>
      <c r="G564" s="41"/>
      <c r="H564" s="41"/>
      <c r="I564" s="220"/>
      <c r="J564" s="41"/>
      <c r="K564" s="41"/>
      <c r="L564" s="45"/>
      <c r="M564" s="221"/>
      <c r="N564" s="222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124</v>
      </c>
      <c r="AU564" s="18" t="s">
        <v>82</v>
      </c>
    </row>
    <row r="565" s="14" customFormat="1">
      <c r="A565" s="14"/>
      <c r="B565" s="233"/>
      <c r="C565" s="234"/>
      <c r="D565" s="218" t="s">
        <v>125</v>
      </c>
      <c r="E565" s="234"/>
      <c r="F565" s="236" t="s">
        <v>659</v>
      </c>
      <c r="G565" s="234"/>
      <c r="H565" s="237">
        <v>2197.654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3" t="s">
        <v>125</v>
      </c>
      <c r="AU565" s="243" t="s">
        <v>82</v>
      </c>
      <c r="AV565" s="14" t="s">
        <v>82</v>
      </c>
      <c r="AW565" s="14" t="s">
        <v>4</v>
      </c>
      <c r="AX565" s="14" t="s">
        <v>80</v>
      </c>
      <c r="AY565" s="243" t="s">
        <v>114</v>
      </c>
    </row>
    <row r="566" s="2" customFormat="1" ht="21.75" customHeight="1">
      <c r="A566" s="39"/>
      <c r="B566" s="40"/>
      <c r="C566" s="205" t="s">
        <v>660</v>
      </c>
      <c r="D566" s="205" t="s">
        <v>117</v>
      </c>
      <c r="E566" s="206" t="s">
        <v>661</v>
      </c>
      <c r="F566" s="207" t="s">
        <v>662</v>
      </c>
      <c r="G566" s="208" t="s">
        <v>186</v>
      </c>
      <c r="H566" s="209">
        <v>83.215000000000003</v>
      </c>
      <c r="I566" s="210"/>
      <c r="J566" s="211">
        <f>ROUND(I566*H566,2)</f>
        <v>0</v>
      </c>
      <c r="K566" s="207" t="s">
        <v>121</v>
      </c>
      <c r="L566" s="45"/>
      <c r="M566" s="212" t="s">
        <v>19</v>
      </c>
      <c r="N566" s="213" t="s">
        <v>43</v>
      </c>
      <c r="O566" s="85"/>
      <c r="P566" s="214">
        <f>O566*H566</f>
        <v>0</v>
      </c>
      <c r="Q566" s="214">
        <v>0</v>
      </c>
      <c r="R566" s="214">
        <f>Q566*H566</f>
        <v>0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128</v>
      </c>
      <c r="AT566" s="216" t="s">
        <v>117</v>
      </c>
      <c r="AU566" s="216" t="s">
        <v>82</v>
      </c>
      <c r="AY566" s="18" t="s">
        <v>114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80</v>
      </c>
      <c r="BK566" s="217">
        <f>ROUND(I566*H566,2)</f>
        <v>0</v>
      </c>
      <c r="BL566" s="18" t="s">
        <v>128</v>
      </c>
      <c r="BM566" s="216" t="s">
        <v>663</v>
      </c>
    </row>
    <row r="567" s="2" customFormat="1">
      <c r="A567" s="39"/>
      <c r="B567" s="40"/>
      <c r="C567" s="41"/>
      <c r="D567" s="218" t="s">
        <v>124</v>
      </c>
      <c r="E567" s="41"/>
      <c r="F567" s="219" t="s">
        <v>664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124</v>
      </c>
      <c r="AU567" s="18" t="s">
        <v>82</v>
      </c>
    </row>
    <row r="568" s="14" customFormat="1">
      <c r="A568" s="14"/>
      <c r="B568" s="233"/>
      <c r="C568" s="234"/>
      <c r="D568" s="218" t="s">
        <v>125</v>
      </c>
      <c r="E568" s="235" t="s">
        <v>19</v>
      </c>
      <c r="F568" s="236" t="s">
        <v>665</v>
      </c>
      <c r="G568" s="234"/>
      <c r="H568" s="237">
        <v>83.215000000000003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3" t="s">
        <v>125</v>
      </c>
      <c r="AU568" s="243" t="s">
        <v>82</v>
      </c>
      <c r="AV568" s="14" t="s">
        <v>82</v>
      </c>
      <c r="AW568" s="14" t="s">
        <v>33</v>
      </c>
      <c r="AX568" s="14" t="s">
        <v>72</v>
      </c>
      <c r="AY568" s="243" t="s">
        <v>114</v>
      </c>
    </row>
    <row r="569" s="15" customFormat="1">
      <c r="A569" s="15"/>
      <c r="B569" s="244"/>
      <c r="C569" s="245"/>
      <c r="D569" s="218" t="s">
        <v>125</v>
      </c>
      <c r="E569" s="246" t="s">
        <v>19</v>
      </c>
      <c r="F569" s="247" t="s">
        <v>127</v>
      </c>
      <c r="G569" s="245"/>
      <c r="H569" s="248">
        <v>83.215000000000003</v>
      </c>
      <c r="I569" s="249"/>
      <c r="J569" s="245"/>
      <c r="K569" s="245"/>
      <c r="L569" s="250"/>
      <c r="M569" s="251"/>
      <c r="N569" s="252"/>
      <c r="O569" s="252"/>
      <c r="P569" s="252"/>
      <c r="Q569" s="252"/>
      <c r="R569" s="252"/>
      <c r="S569" s="252"/>
      <c r="T569" s="253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54" t="s">
        <v>125</v>
      </c>
      <c r="AU569" s="254" t="s">
        <v>82</v>
      </c>
      <c r="AV569" s="15" t="s">
        <v>128</v>
      </c>
      <c r="AW569" s="15" t="s">
        <v>33</v>
      </c>
      <c r="AX569" s="15" t="s">
        <v>80</v>
      </c>
      <c r="AY569" s="254" t="s">
        <v>114</v>
      </c>
    </row>
    <row r="570" s="2" customFormat="1" ht="21.75" customHeight="1">
      <c r="A570" s="39"/>
      <c r="B570" s="40"/>
      <c r="C570" s="205" t="s">
        <v>666</v>
      </c>
      <c r="D570" s="205" t="s">
        <v>117</v>
      </c>
      <c r="E570" s="206" t="s">
        <v>667</v>
      </c>
      <c r="F570" s="207" t="s">
        <v>668</v>
      </c>
      <c r="G570" s="208" t="s">
        <v>186</v>
      </c>
      <c r="H570" s="209">
        <v>1.3280000000000001</v>
      </c>
      <c r="I570" s="210"/>
      <c r="J570" s="211">
        <f>ROUND(I570*H570,2)</f>
        <v>0</v>
      </c>
      <c r="K570" s="207" t="s">
        <v>121</v>
      </c>
      <c r="L570" s="45"/>
      <c r="M570" s="212" t="s">
        <v>19</v>
      </c>
      <c r="N570" s="213" t="s">
        <v>43</v>
      </c>
      <c r="O570" s="85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6" t="s">
        <v>128</v>
      </c>
      <c r="AT570" s="216" t="s">
        <v>117</v>
      </c>
      <c r="AU570" s="216" t="s">
        <v>82</v>
      </c>
      <c r="AY570" s="18" t="s">
        <v>114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8" t="s">
        <v>80</v>
      </c>
      <c r="BK570" s="217">
        <f>ROUND(I570*H570,2)</f>
        <v>0</v>
      </c>
      <c r="BL570" s="18" t="s">
        <v>128</v>
      </c>
      <c r="BM570" s="216" t="s">
        <v>669</v>
      </c>
    </row>
    <row r="571" s="2" customFormat="1">
      <c r="A571" s="39"/>
      <c r="B571" s="40"/>
      <c r="C571" s="41"/>
      <c r="D571" s="218" t="s">
        <v>124</v>
      </c>
      <c r="E571" s="41"/>
      <c r="F571" s="219" t="s">
        <v>670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124</v>
      </c>
      <c r="AU571" s="18" t="s">
        <v>82</v>
      </c>
    </row>
    <row r="572" s="14" customFormat="1">
      <c r="A572" s="14"/>
      <c r="B572" s="233"/>
      <c r="C572" s="234"/>
      <c r="D572" s="218" t="s">
        <v>125</v>
      </c>
      <c r="E572" s="235" t="s">
        <v>19</v>
      </c>
      <c r="F572" s="236" t="s">
        <v>671</v>
      </c>
      <c r="G572" s="234"/>
      <c r="H572" s="237">
        <v>1.3280000000000001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3" t="s">
        <v>125</v>
      </c>
      <c r="AU572" s="243" t="s">
        <v>82</v>
      </c>
      <c r="AV572" s="14" t="s">
        <v>82</v>
      </c>
      <c r="AW572" s="14" t="s">
        <v>33</v>
      </c>
      <c r="AX572" s="14" t="s">
        <v>72</v>
      </c>
      <c r="AY572" s="243" t="s">
        <v>114</v>
      </c>
    </row>
    <row r="573" s="15" customFormat="1">
      <c r="A573" s="15"/>
      <c r="B573" s="244"/>
      <c r="C573" s="245"/>
      <c r="D573" s="218" t="s">
        <v>125</v>
      </c>
      <c r="E573" s="246" t="s">
        <v>19</v>
      </c>
      <c r="F573" s="247" t="s">
        <v>127</v>
      </c>
      <c r="G573" s="245"/>
      <c r="H573" s="248">
        <v>1.3280000000000001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54" t="s">
        <v>125</v>
      </c>
      <c r="AU573" s="254" t="s">
        <v>82</v>
      </c>
      <c r="AV573" s="15" t="s">
        <v>128</v>
      </c>
      <c r="AW573" s="15" t="s">
        <v>33</v>
      </c>
      <c r="AX573" s="15" t="s">
        <v>80</v>
      </c>
      <c r="AY573" s="254" t="s">
        <v>114</v>
      </c>
    </row>
    <row r="574" s="2" customFormat="1" ht="21.75" customHeight="1">
      <c r="A574" s="39"/>
      <c r="B574" s="40"/>
      <c r="C574" s="205" t="s">
        <v>672</v>
      </c>
      <c r="D574" s="205" t="s">
        <v>117</v>
      </c>
      <c r="E574" s="206" t="s">
        <v>673</v>
      </c>
      <c r="F574" s="207" t="s">
        <v>674</v>
      </c>
      <c r="G574" s="208" t="s">
        <v>186</v>
      </c>
      <c r="H574" s="209">
        <v>8.6959999999999997</v>
      </c>
      <c r="I574" s="210"/>
      <c r="J574" s="211">
        <f>ROUND(I574*H574,2)</f>
        <v>0</v>
      </c>
      <c r="K574" s="207" t="s">
        <v>121</v>
      </c>
      <c r="L574" s="45"/>
      <c r="M574" s="212" t="s">
        <v>19</v>
      </c>
      <c r="N574" s="213" t="s">
        <v>43</v>
      </c>
      <c r="O574" s="85"/>
      <c r="P574" s="214">
        <f>O574*H574</f>
        <v>0</v>
      </c>
      <c r="Q574" s="214">
        <v>0</v>
      </c>
      <c r="R574" s="214">
        <f>Q574*H574</f>
        <v>0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128</v>
      </c>
      <c r="AT574" s="216" t="s">
        <v>117</v>
      </c>
      <c r="AU574" s="216" t="s">
        <v>82</v>
      </c>
      <c r="AY574" s="18" t="s">
        <v>114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80</v>
      </c>
      <c r="BK574" s="217">
        <f>ROUND(I574*H574,2)</f>
        <v>0</v>
      </c>
      <c r="BL574" s="18" t="s">
        <v>128</v>
      </c>
      <c r="BM574" s="216" t="s">
        <v>675</v>
      </c>
    </row>
    <row r="575" s="2" customFormat="1">
      <c r="A575" s="39"/>
      <c r="B575" s="40"/>
      <c r="C575" s="41"/>
      <c r="D575" s="218" t="s">
        <v>124</v>
      </c>
      <c r="E575" s="41"/>
      <c r="F575" s="219" t="s">
        <v>676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124</v>
      </c>
      <c r="AU575" s="18" t="s">
        <v>82</v>
      </c>
    </row>
    <row r="576" s="14" customFormat="1">
      <c r="A576" s="14"/>
      <c r="B576" s="233"/>
      <c r="C576" s="234"/>
      <c r="D576" s="218" t="s">
        <v>125</v>
      </c>
      <c r="E576" s="235" t="s">
        <v>19</v>
      </c>
      <c r="F576" s="236" t="s">
        <v>677</v>
      </c>
      <c r="G576" s="234"/>
      <c r="H576" s="237">
        <v>8.6959999999999997</v>
      </c>
      <c r="I576" s="238"/>
      <c r="J576" s="234"/>
      <c r="K576" s="234"/>
      <c r="L576" s="239"/>
      <c r="M576" s="240"/>
      <c r="N576" s="241"/>
      <c r="O576" s="241"/>
      <c r="P576" s="241"/>
      <c r="Q576" s="241"/>
      <c r="R576" s="241"/>
      <c r="S576" s="241"/>
      <c r="T576" s="24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3" t="s">
        <v>125</v>
      </c>
      <c r="AU576" s="243" t="s">
        <v>82</v>
      </c>
      <c r="AV576" s="14" t="s">
        <v>82</v>
      </c>
      <c r="AW576" s="14" t="s">
        <v>33</v>
      </c>
      <c r="AX576" s="14" t="s">
        <v>72</v>
      </c>
      <c r="AY576" s="243" t="s">
        <v>114</v>
      </c>
    </row>
    <row r="577" s="15" customFormat="1">
      <c r="A577" s="15"/>
      <c r="B577" s="244"/>
      <c r="C577" s="245"/>
      <c r="D577" s="218" t="s">
        <v>125</v>
      </c>
      <c r="E577" s="246" t="s">
        <v>19</v>
      </c>
      <c r="F577" s="247" t="s">
        <v>127</v>
      </c>
      <c r="G577" s="245"/>
      <c r="H577" s="248">
        <v>8.6959999999999997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54" t="s">
        <v>125</v>
      </c>
      <c r="AU577" s="254" t="s">
        <v>82</v>
      </c>
      <c r="AV577" s="15" t="s">
        <v>128</v>
      </c>
      <c r="AW577" s="15" t="s">
        <v>33</v>
      </c>
      <c r="AX577" s="15" t="s">
        <v>80</v>
      </c>
      <c r="AY577" s="254" t="s">
        <v>114</v>
      </c>
    </row>
    <row r="578" s="2" customFormat="1" ht="21.75" customHeight="1">
      <c r="A578" s="39"/>
      <c r="B578" s="40"/>
      <c r="C578" s="205" t="s">
        <v>678</v>
      </c>
      <c r="D578" s="205" t="s">
        <v>117</v>
      </c>
      <c r="E578" s="206" t="s">
        <v>679</v>
      </c>
      <c r="F578" s="207" t="s">
        <v>680</v>
      </c>
      <c r="G578" s="208" t="s">
        <v>186</v>
      </c>
      <c r="H578" s="209">
        <v>19.178999999999998</v>
      </c>
      <c r="I578" s="210"/>
      <c r="J578" s="211">
        <f>ROUND(I578*H578,2)</f>
        <v>0</v>
      </c>
      <c r="K578" s="207" t="s">
        <v>121</v>
      </c>
      <c r="L578" s="45"/>
      <c r="M578" s="212" t="s">
        <v>19</v>
      </c>
      <c r="N578" s="213" t="s">
        <v>43</v>
      </c>
      <c r="O578" s="85"/>
      <c r="P578" s="214">
        <f>O578*H578</f>
        <v>0</v>
      </c>
      <c r="Q578" s="214">
        <v>0</v>
      </c>
      <c r="R578" s="214">
        <f>Q578*H578</f>
        <v>0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128</v>
      </c>
      <c r="AT578" s="216" t="s">
        <v>117</v>
      </c>
      <c r="AU578" s="216" t="s">
        <v>82</v>
      </c>
      <c r="AY578" s="18" t="s">
        <v>114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80</v>
      </c>
      <c r="BK578" s="217">
        <f>ROUND(I578*H578,2)</f>
        <v>0</v>
      </c>
      <c r="BL578" s="18" t="s">
        <v>128</v>
      </c>
      <c r="BM578" s="216" t="s">
        <v>681</v>
      </c>
    </row>
    <row r="579" s="2" customFormat="1">
      <c r="A579" s="39"/>
      <c r="B579" s="40"/>
      <c r="C579" s="41"/>
      <c r="D579" s="218" t="s">
        <v>124</v>
      </c>
      <c r="E579" s="41"/>
      <c r="F579" s="219" t="s">
        <v>682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124</v>
      </c>
      <c r="AU579" s="18" t="s">
        <v>82</v>
      </c>
    </row>
    <row r="580" s="14" customFormat="1">
      <c r="A580" s="14"/>
      <c r="B580" s="233"/>
      <c r="C580" s="234"/>
      <c r="D580" s="218" t="s">
        <v>125</v>
      </c>
      <c r="E580" s="235" t="s">
        <v>19</v>
      </c>
      <c r="F580" s="236" t="s">
        <v>683</v>
      </c>
      <c r="G580" s="234"/>
      <c r="H580" s="237">
        <v>19.178999999999998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3" t="s">
        <v>125</v>
      </c>
      <c r="AU580" s="243" t="s">
        <v>82</v>
      </c>
      <c r="AV580" s="14" t="s">
        <v>82</v>
      </c>
      <c r="AW580" s="14" t="s">
        <v>33</v>
      </c>
      <c r="AX580" s="14" t="s">
        <v>72</v>
      </c>
      <c r="AY580" s="243" t="s">
        <v>114</v>
      </c>
    </row>
    <row r="581" s="15" customFormat="1">
      <c r="A581" s="15"/>
      <c r="B581" s="244"/>
      <c r="C581" s="245"/>
      <c r="D581" s="218" t="s">
        <v>125</v>
      </c>
      <c r="E581" s="246" t="s">
        <v>19</v>
      </c>
      <c r="F581" s="247" t="s">
        <v>127</v>
      </c>
      <c r="G581" s="245"/>
      <c r="H581" s="248">
        <v>19.178999999999998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4" t="s">
        <v>125</v>
      </c>
      <c r="AU581" s="254" t="s">
        <v>82</v>
      </c>
      <c r="AV581" s="15" t="s">
        <v>128</v>
      </c>
      <c r="AW581" s="15" t="s">
        <v>33</v>
      </c>
      <c r="AX581" s="15" t="s">
        <v>80</v>
      </c>
      <c r="AY581" s="254" t="s">
        <v>114</v>
      </c>
    </row>
    <row r="582" s="2" customFormat="1" ht="16.5" customHeight="1">
      <c r="A582" s="39"/>
      <c r="B582" s="40"/>
      <c r="C582" s="205" t="s">
        <v>684</v>
      </c>
      <c r="D582" s="205" t="s">
        <v>117</v>
      </c>
      <c r="E582" s="206" t="s">
        <v>685</v>
      </c>
      <c r="F582" s="207" t="s">
        <v>686</v>
      </c>
      <c r="G582" s="208" t="s">
        <v>186</v>
      </c>
      <c r="H582" s="209">
        <v>3.2490000000000001</v>
      </c>
      <c r="I582" s="210"/>
      <c r="J582" s="211">
        <f>ROUND(I582*H582,2)</f>
        <v>0</v>
      </c>
      <c r="K582" s="207" t="s">
        <v>19</v>
      </c>
      <c r="L582" s="45"/>
      <c r="M582" s="212" t="s">
        <v>19</v>
      </c>
      <c r="N582" s="213" t="s">
        <v>43</v>
      </c>
      <c r="O582" s="85"/>
      <c r="P582" s="214">
        <f>O582*H582</f>
        <v>0</v>
      </c>
      <c r="Q582" s="214">
        <v>0</v>
      </c>
      <c r="R582" s="214">
        <f>Q582*H582</f>
        <v>0</v>
      </c>
      <c r="S582" s="214">
        <v>0</v>
      </c>
      <c r="T582" s="21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6" t="s">
        <v>128</v>
      </c>
      <c r="AT582" s="216" t="s">
        <v>117</v>
      </c>
      <c r="AU582" s="216" t="s">
        <v>82</v>
      </c>
      <c r="AY582" s="18" t="s">
        <v>114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8" t="s">
        <v>80</v>
      </c>
      <c r="BK582" s="217">
        <f>ROUND(I582*H582,2)</f>
        <v>0</v>
      </c>
      <c r="BL582" s="18" t="s">
        <v>128</v>
      </c>
      <c r="BM582" s="216" t="s">
        <v>687</v>
      </c>
    </row>
    <row r="583" s="2" customFormat="1">
      <c r="A583" s="39"/>
      <c r="B583" s="40"/>
      <c r="C583" s="41"/>
      <c r="D583" s="218" t="s">
        <v>124</v>
      </c>
      <c r="E583" s="41"/>
      <c r="F583" s="219" t="s">
        <v>686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124</v>
      </c>
      <c r="AU583" s="18" t="s">
        <v>82</v>
      </c>
    </row>
    <row r="584" s="14" customFormat="1">
      <c r="A584" s="14"/>
      <c r="B584" s="233"/>
      <c r="C584" s="234"/>
      <c r="D584" s="218" t="s">
        <v>125</v>
      </c>
      <c r="E584" s="235" t="s">
        <v>19</v>
      </c>
      <c r="F584" s="236" t="s">
        <v>688</v>
      </c>
      <c r="G584" s="234"/>
      <c r="H584" s="237">
        <v>3.2490000000000001</v>
      </c>
      <c r="I584" s="238"/>
      <c r="J584" s="234"/>
      <c r="K584" s="234"/>
      <c r="L584" s="239"/>
      <c r="M584" s="240"/>
      <c r="N584" s="241"/>
      <c r="O584" s="241"/>
      <c r="P584" s="241"/>
      <c r="Q584" s="241"/>
      <c r="R584" s="241"/>
      <c r="S584" s="241"/>
      <c r="T584" s="24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3" t="s">
        <v>125</v>
      </c>
      <c r="AU584" s="243" t="s">
        <v>82</v>
      </c>
      <c r="AV584" s="14" t="s">
        <v>82</v>
      </c>
      <c r="AW584" s="14" t="s">
        <v>33</v>
      </c>
      <c r="AX584" s="14" t="s">
        <v>72</v>
      </c>
      <c r="AY584" s="243" t="s">
        <v>114</v>
      </c>
    </row>
    <row r="585" s="15" customFormat="1">
      <c r="A585" s="15"/>
      <c r="B585" s="244"/>
      <c r="C585" s="245"/>
      <c r="D585" s="218" t="s">
        <v>125</v>
      </c>
      <c r="E585" s="246" t="s">
        <v>19</v>
      </c>
      <c r="F585" s="247" t="s">
        <v>127</v>
      </c>
      <c r="G585" s="245"/>
      <c r="H585" s="248">
        <v>3.2490000000000001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54" t="s">
        <v>125</v>
      </c>
      <c r="AU585" s="254" t="s">
        <v>82</v>
      </c>
      <c r="AV585" s="15" t="s">
        <v>128</v>
      </c>
      <c r="AW585" s="15" t="s">
        <v>33</v>
      </c>
      <c r="AX585" s="15" t="s">
        <v>80</v>
      </c>
      <c r="AY585" s="254" t="s">
        <v>114</v>
      </c>
    </row>
    <row r="586" s="12" customFormat="1" ht="22.8" customHeight="1">
      <c r="A586" s="12"/>
      <c r="B586" s="189"/>
      <c r="C586" s="190"/>
      <c r="D586" s="191" t="s">
        <v>71</v>
      </c>
      <c r="E586" s="203" t="s">
        <v>689</v>
      </c>
      <c r="F586" s="203" t="s">
        <v>690</v>
      </c>
      <c r="G586" s="190"/>
      <c r="H586" s="190"/>
      <c r="I586" s="193"/>
      <c r="J586" s="204">
        <f>BK586</f>
        <v>0</v>
      </c>
      <c r="K586" s="190"/>
      <c r="L586" s="195"/>
      <c r="M586" s="196"/>
      <c r="N586" s="197"/>
      <c r="O586" s="197"/>
      <c r="P586" s="198">
        <f>SUM(P587:P588)</f>
        <v>0</v>
      </c>
      <c r="Q586" s="197"/>
      <c r="R586" s="198">
        <f>SUM(R587:R588)</f>
        <v>0</v>
      </c>
      <c r="S586" s="197"/>
      <c r="T586" s="199">
        <f>SUM(T587:T588)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00" t="s">
        <v>80</v>
      </c>
      <c r="AT586" s="201" t="s">
        <v>71</v>
      </c>
      <c r="AU586" s="201" t="s">
        <v>80</v>
      </c>
      <c r="AY586" s="200" t="s">
        <v>114</v>
      </c>
      <c r="BK586" s="202">
        <f>SUM(BK587:BK588)</f>
        <v>0</v>
      </c>
    </row>
    <row r="587" s="2" customFormat="1" ht="16.5" customHeight="1">
      <c r="A587" s="39"/>
      <c r="B587" s="40"/>
      <c r="C587" s="205" t="s">
        <v>691</v>
      </c>
      <c r="D587" s="205" t="s">
        <v>117</v>
      </c>
      <c r="E587" s="206" t="s">
        <v>692</v>
      </c>
      <c r="F587" s="207" t="s">
        <v>693</v>
      </c>
      <c r="G587" s="208" t="s">
        <v>186</v>
      </c>
      <c r="H587" s="209">
        <v>116.607</v>
      </c>
      <c r="I587" s="210"/>
      <c r="J587" s="211">
        <f>ROUND(I587*H587,2)</f>
        <v>0</v>
      </c>
      <c r="K587" s="207" t="s">
        <v>121</v>
      </c>
      <c r="L587" s="45"/>
      <c r="M587" s="212" t="s">
        <v>19</v>
      </c>
      <c r="N587" s="213" t="s">
        <v>43</v>
      </c>
      <c r="O587" s="85"/>
      <c r="P587" s="214">
        <f>O587*H587</f>
        <v>0</v>
      </c>
      <c r="Q587" s="214">
        <v>0</v>
      </c>
      <c r="R587" s="214">
        <f>Q587*H587</f>
        <v>0</v>
      </c>
      <c r="S587" s="214">
        <v>0</v>
      </c>
      <c r="T587" s="215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6" t="s">
        <v>128</v>
      </c>
      <c r="AT587" s="216" t="s">
        <v>117</v>
      </c>
      <c r="AU587" s="216" t="s">
        <v>82</v>
      </c>
      <c r="AY587" s="18" t="s">
        <v>114</v>
      </c>
      <c r="BE587" s="217">
        <f>IF(N587="základní",J587,0)</f>
        <v>0</v>
      </c>
      <c r="BF587" s="217">
        <f>IF(N587="snížená",J587,0)</f>
        <v>0</v>
      </c>
      <c r="BG587" s="217">
        <f>IF(N587="zákl. přenesená",J587,0)</f>
        <v>0</v>
      </c>
      <c r="BH587" s="217">
        <f>IF(N587="sníž. přenesená",J587,0)</f>
        <v>0</v>
      </c>
      <c r="BI587" s="217">
        <f>IF(N587="nulová",J587,0)</f>
        <v>0</v>
      </c>
      <c r="BJ587" s="18" t="s">
        <v>80</v>
      </c>
      <c r="BK587" s="217">
        <f>ROUND(I587*H587,2)</f>
        <v>0</v>
      </c>
      <c r="BL587" s="18" t="s">
        <v>128</v>
      </c>
      <c r="BM587" s="216" t="s">
        <v>694</v>
      </c>
    </row>
    <row r="588" s="2" customFormat="1">
      <c r="A588" s="39"/>
      <c r="B588" s="40"/>
      <c r="C588" s="41"/>
      <c r="D588" s="218" t="s">
        <v>124</v>
      </c>
      <c r="E588" s="41"/>
      <c r="F588" s="219" t="s">
        <v>695</v>
      </c>
      <c r="G588" s="41"/>
      <c r="H588" s="41"/>
      <c r="I588" s="220"/>
      <c r="J588" s="41"/>
      <c r="K588" s="41"/>
      <c r="L588" s="45"/>
      <c r="M588" s="221"/>
      <c r="N588" s="222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124</v>
      </c>
      <c r="AU588" s="18" t="s">
        <v>82</v>
      </c>
    </row>
    <row r="589" s="12" customFormat="1" ht="25.92" customHeight="1">
      <c r="A589" s="12"/>
      <c r="B589" s="189"/>
      <c r="C589" s="190"/>
      <c r="D589" s="191" t="s">
        <v>71</v>
      </c>
      <c r="E589" s="192" t="s">
        <v>696</v>
      </c>
      <c r="F589" s="192" t="s">
        <v>697</v>
      </c>
      <c r="G589" s="190"/>
      <c r="H589" s="190"/>
      <c r="I589" s="193"/>
      <c r="J589" s="194">
        <f>BK589</f>
        <v>0</v>
      </c>
      <c r="K589" s="190"/>
      <c r="L589" s="195"/>
      <c r="M589" s="196"/>
      <c r="N589" s="197"/>
      <c r="O589" s="197"/>
      <c r="P589" s="198">
        <f>P590+P660+P708+P762+P790</f>
        <v>0</v>
      </c>
      <c r="Q589" s="197"/>
      <c r="R589" s="198">
        <f>R590+R660+R708+R762+R790</f>
        <v>12.426505840000001</v>
      </c>
      <c r="S589" s="197"/>
      <c r="T589" s="199">
        <f>T590+T660+T708+T762+T790</f>
        <v>3.24937648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00" t="s">
        <v>82</v>
      </c>
      <c r="AT589" s="201" t="s">
        <v>71</v>
      </c>
      <c r="AU589" s="201" t="s">
        <v>72</v>
      </c>
      <c r="AY589" s="200" t="s">
        <v>114</v>
      </c>
      <c r="BK589" s="202">
        <f>BK590+BK660+BK708+BK762+BK790</f>
        <v>0</v>
      </c>
    </row>
    <row r="590" s="12" customFormat="1" ht="22.8" customHeight="1">
      <c r="A590" s="12"/>
      <c r="B590" s="189"/>
      <c r="C590" s="190"/>
      <c r="D590" s="191" t="s">
        <v>71</v>
      </c>
      <c r="E590" s="203" t="s">
        <v>698</v>
      </c>
      <c r="F590" s="203" t="s">
        <v>699</v>
      </c>
      <c r="G590" s="190"/>
      <c r="H590" s="190"/>
      <c r="I590" s="193"/>
      <c r="J590" s="204">
        <f>BK590</f>
        <v>0</v>
      </c>
      <c r="K590" s="190"/>
      <c r="L590" s="195"/>
      <c r="M590" s="196"/>
      <c r="N590" s="197"/>
      <c r="O590" s="197"/>
      <c r="P590" s="198">
        <f>SUM(P591:P659)</f>
        <v>0</v>
      </c>
      <c r="Q590" s="197"/>
      <c r="R590" s="198">
        <f>SUM(R591:R659)</f>
        <v>5.1790786000000004</v>
      </c>
      <c r="S590" s="197"/>
      <c r="T590" s="199">
        <f>SUM(T591:T659)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00" t="s">
        <v>82</v>
      </c>
      <c r="AT590" s="201" t="s">
        <v>71</v>
      </c>
      <c r="AU590" s="201" t="s">
        <v>80</v>
      </c>
      <c r="AY590" s="200" t="s">
        <v>114</v>
      </c>
      <c r="BK590" s="202">
        <f>SUM(BK591:BK659)</f>
        <v>0</v>
      </c>
    </row>
    <row r="591" s="2" customFormat="1" ht="16.5" customHeight="1">
      <c r="A591" s="39"/>
      <c r="B591" s="40"/>
      <c r="C591" s="205" t="s">
        <v>700</v>
      </c>
      <c r="D591" s="205" t="s">
        <v>117</v>
      </c>
      <c r="E591" s="206" t="s">
        <v>701</v>
      </c>
      <c r="F591" s="207" t="s">
        <v>702</v>
      </c>
      <c r="G591" s="208" t="s">
        <v>174</v>
      </c>
      <c r="H591" s="209">
        <v>228.27000000000001</v>
      </c>
      <c r="I591" s="210"/>
      <c r="J591" s="211">
        <f>ROUND(I591*H591,2)</f>
        <v>0</v>
      </c>
      <c r="K591" s="207" t="s">
        <v>121</v>
      </c>
      <c r="L591" s="45"/>
      <c r="M591" s="212" t="s">
        <v>19</v>
      </c>
      <c r="N591" s="213" t="s">
        <v>43</v>
      </c>
      <c r="O591" s="85"/>
      <c r="P591" s="214">
        <f>O591*H591</f>
        <v>0</v>
      </c>
      <c r="Q591" s="214">
        <v>0</v>
      </c>
      <c r="R591" s="214">
        <f>Q591*H591</f>
        <v>0</v>
      </c>
      <c r="S591" s="214">
        <v>0</v>
      </c>
      <c r="T591" s="215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16" t="s">
        <v>272</v>
      </c>
      <c r="AT591" s="216" t="s">
        <v>117</v>
      </c>
      <c r="AU591" s="216" t="s">
        <v>82</v>
      </c>
      <c r="AY591" s="18" t="s">
        <v>114</v>
      </c>
      <c r="BE591" s="217">
        <f>IF(N591="základní",J591,0)</f>
        <v>0</v>
      </c>
      <c r="BF591" s="217">
        <f>IF(N591="snížená",J591,0)</f>
        <v>0</v>
      </c>
      <c r="BG591" s="217">
        <f>IF(N591="zákl. přenesená",J591,0)</f>
        <v>0</v>
      </c>
      <c r="BH591" s="217">
        <f>IF(N591="sníž. přenesená",J591,0)</f>
        <v>0</v>
      </c>
      <c r="BI591" s="217">
        <f>IF(N591="nulová",J591,0)</f>
        <v>0</v>
      </c>
      <c r="BJ591" s="18" t="s">
        <v>80</v>
      </c>
      <c r="BK591" s="217">
        <f>ROUND(I591*H591,2)</f>
        <v>0</v>
      </c>
      <c r="BL591" s="18" t="s">
        <v>272</v>
      </c>
      <c r="BM591" s="216" t="s">
        <v>703</v>
      </c>
    </row>
    <row r="592" s="2" customFormat="1">
      <c r="A592" s="39"/>
      <c r="B592" s="40"/>
      <c r="C592" s="41"/>
      <c r="D592" s="218" t="s">
        <v>124</v>
      </c>
      <c r="E592" s="41"/>
      <c r="F592" s="219" t="s">
        <v>704</v>
      </c>
      <c r="G592" s="41"/>
      <c r="H592" s="41"/>
      <c r="I592" s="220"/>
      <c r="J592" s="41"/>
      <c r="K592" s="41"/>
      <c r="L592" s="45"/>
      <c r="M592" s="221"/>
      <c r="N592" s="222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124</v>
      </c>
      <c r="AU592" s="18" t="s">
        <v>82</v>
      </c>
    </row>
    <row r="593" s="13" customFormat="1">
      <c r="A593" s="13"/>
      <c r="B593" s="223"/>
      <c r="C593" s="224"/>
      <c r="D593" s="218" t="s">
        <v>125</v>
      </c>
      <c r="E593" s="225" t="s">
        <v>19</v>
      </c>
      <c r="F593" s="226" t="s">
        <v>219</v>
      </c>
      <c r="G593" s="224"/>
      <c r="H593" s="225" t="s">
        <v>19</v>
      </c>
      <c r="I593" s="227"/>
      <c r="J593" s="224"/>
      <c r="K593" s="224"/>
      <c r="L593" s="228"/>
      <c r="M593" s="229"/>
      <c r="N593" s="230"/>
      <c r="O593" s="230"/>
      <c r="P593" s="230"/>
      <c r="Q593" s="230"/>
      <c r="R593" s="230"/>
      <c r="S593" s="230"/>
      <c r="T593" s="23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2" t="s">
        <v>125</v>
      </c>
      <c r="AU593" s="232" t="s">
        <v>82</v>
      </c>
      <c r="AV593" s="13" t="s">
        <v>80</v>
      </c>
      <c r="AW593" s="13" t="s">
        <v>33</v>
      </c>
      <c r="AX593" s="13" t="s">
        <v>72</v>
      </c>
      <c r="AY593" s="232" t="s">
        <v>114</v>
      </c>
    </row>
    <row r="594" s="13" customFormat="1">
      <c r="A594" s="13"/>
      <c r="B594" s="223"/>
      <c r="C594" s="224"/>
      <c r="D594" s="218" t="s">
        <v>125</v>
      </c>
      <c r="E594" s="225" t="s">
        <v>19</v>
      </c>
      <c r="F594" s="226" t="s">
        <v>705</v>
      </c>
      <c r="G594" s="224"/>
      <c r="H594" s="225" t="s">
        <v>19</v>
      </c>
      <c r="I594" s="227"/>
      <c r="J594" s="224"/>
      <c r="K594" s="224"/>
      <c r="L594" s="228"/>
      <c r="M594" s="229"/>
      <c r="N594" s="230"/>
      <c r="O594" s="230"/>
      <c r="P594" s="230"/>
      <c r="Q594" s="230"/>
      <c r="R594" s="230"/>
      <c r="S594" s="230"/>
      <c r="T594" s="23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2" t="s">
        <v>125</v>
      </c>
      <c r="AU594" s="232" t="s">
        <v>82</v>
      </c>
      <c r="AV594" s="13" t="s">
        <v>80</v>
      </c>
      <c r="AW594" s="13" t="s">
        <v>33</v>
      </c>
      <c r="AX594" s="13" t="s">
        <v>72</v>
      </c>
      <c r="AY594" s="232" t="s">
        <v>114</v>
      </c>
    </row>
    <row r="595" s="14" customFormat="1">
      <c r="A595" s="14"/>
      <c r="B595" s="233"/>
      <c r="C595" s="234"/>
      <c r="D595" s="218" t="s">
        <v>125</v>
      </c>
      <c r="E595" s="235" t="s">
        <v>19</v>
      </c>
      <c r="F595" s="236" t="s">
        <v>582</v>
      </c>
      <c r="G595" s="234"/>
      <c r="H595" s="237">
        <v>211.66800000000001</v>
      </c>
      <c r="I595" s="238"/>
      <c r="J595" s="234"/>
      <c r="K595" s="234"/>
      <c r="L595" s="239"/>
      <c r="M595" s="240"/>
      <c r="N595" s="241"/>
      <c r="O595" s="241"/>
      <c r="P595" s="241"/>
      <c r="Q595" s="241"/>
      <c r="R595" s="241"/>
      <c r="S595" s="241"/>
      <c r="T595" s="242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3" t="s">
        <v>125</v>
      </c>
      <c r="AU595" s="243" t="s">
        <v>82</v>
      </c>
      <c r="AV595" s="14" t="s">
        <v>82</v>
      </c>
      <c r="AW595" s="14" t="s">
        <v>33</v>
      </c>
      <c r="AX595" s="14" t="s">
        <v>72</v>
      </c>
      <c r="AY595" s="243" t="s">
        <v>114</v>
      </c>
    </row>
    <row r="596" s="14" customFormat="1">
      <c r="A596" s="14"/>
      <c r="B596" s="233"/>
      <c r="C596" s="234"/>
      <c r="D596" s="218" t="s">
        <v>125</v>
      </c>
      <c r="E596" s="235" t="s">
        <v>19</v>
      </c>
      <c r="F596" s="236" t="s">
        <v>578</v>
      </c>
      <c r="G596" s="234"/>
      <c r="H596" s="237">
        <v>15.068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3" t="s">
        <v>125</v>
      </c>
      <c r="AU596" s="243" t="s">
        <v>82</v>
      </c>
      <c r="AV596" s="14" t="s">
        <v>82</v>
      </c>
      <c r="AW596" s="14" t="s">
        <v>33</v>
      </c>
      <c r="AX596" s="14" t="s">
        <v>72</v>
      </c>
      <c r="AY596" s="243" t="s">
        <v>114</v>
      </c>
    </row>
    <row r="597" s="14" customFormat="1">
      <c r="A597" s="14"/>
      <c r="B597" s="233"/>
      <c r="C597" s="234"/>
      <c r="D597" s="218" t="s">
        <v>125</v>
      </c>
      <c r="E597" s="235" t="s">
        <v>19</v>
      </c>
      <c r="F597" s="236" t="s">
        <v>706</v>
      </c>
      <c r="G597" s="234"/>
      <c r="H597" s="237">
        <v>1.534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3" t="s">
        <v>125</v>
      </c>
      <c r="AU597" s="243" t="s">
        <v>82</v>
      </c>
      <c r="AV597" s="14" t="s">
        <v>82</v>
      </c>
      <c r="AW597" s="14" t="s">
        <v>33</v>
      </c>
      <c r="AX597" s="14" t="s">
        <v>72</v>
      </c>
      <c r="AY597" s="243" t="s">
        <v>114</v>
      </c>
    </row>
    <row r="598" s="15" customFormat="1">
      <c r="A598" s="15"/>
      <c r="B598" s="244"/>
      <c r="C598" s="245"/>
      <c r="D598" s="218" t="s">
        <v>125</v>
      </c>
      <c r="E598" s="246" t="s">
        <v>19</v>
      </c>
      <c r="F598" s="247" t="s">
        <v>127</v>
      </c>
      <c r="G598" s="245"/>
      <c r="H598" s="248">
        <v>228.27000000000001</v>
      </c>
      <c r="I598" s="249"/>
      <c r="J598" s="245"/>
      <c r="K598" s="245"/>
      <c r="L598" s="250"/>
      <c r="M598" s="251"/>
      <c r="N598" s="252"/>
      <c r="O598" s="252"/>
      <c r="P598" s="252"/>
      <c r="Q598" s="252"/>
      <c r="R598" s="252"/>
      <c r="S598" s="252"/>
      <c r="T598" s="253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54" t="s">
        <v>125</v>
      </c>
      <c r="AU598" s="254" t="s">
        <v>82</v>
      </c>
      <c r="AV598" s="15" t="s">
        <v>128</v>
      </c>
      <c r="AW598" s="15" t="s">
        <v>33</v>
      </c>
      <c r="AX598" s="15" t="s">
        <v>80</v>
      </c>
      <c r="AY598" s="254" t="s">
        <v>114</v>
      </c>
    </row>
    <row r="599" s="2" customFormat="1" ht="16.5" customHeight="1">
      <c r="A599" s="39"/>
      <c r="B599" s="40"/>
      <c r="C599" s="259" t="s">
        <v>707</v>
      </c>
      <c r="D599" s="259" t="s">
        <v>183</v>
      </c>
      <c r="E599" s="260" t="s">
        <v>708</v>
      </c>
      <c r="F599" s="261" t="s">
        <v>709</v>
      </c>
      <c r="G599" s="262" t="s">
        <v>710</v>
      </c>
      <c r="H599" s="263">
        <v>118.13</v>
      </c>
      <c r="I599" s="264"/>
      <c r="J599" s="265">
        <f>ROUND(I599*H599,2)</f>
        <v>0</v>
      </c>
      <c r="K599" s="261" t="s">
        <v>121</v>
      </c>
      <c r="L599" s="266"/>
      <c r="M599" s="267" t="s">
        <v>19</v>
      </c>
      <c r="N599" s="268" t="s">
        <v>43</v>
      </c>
      <c r="O599" s="85"/>
      <c r="P599" s="214">
        <f>O599*H599</f>
        <v>0</v>
      </c>
      <c r="Q599" s="214">
        <v>0.001</v>
      </c>
      <c r="R599" s="214">
        <f>Q599*H599</f>
        <v>0.11813</v>
      </c>
      <c r="S599" s="214">
        <v>0</v>
      </c>
      <c r="T599" s="215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6" t="s">
        <v>386</v>
      </c>
      <c r="AT599" s="216" t="s">
        <v>183</v>
      </c>
      <c r="AU599" s="216" t="s">
        <v>82</v>
      </c>
      <c r="AY599" s="18" t="s">
        <v>114</v>
      </c>
      <c r="BE599" s="217">
        <f>IF(N599="základní",J599,0)</f>
        <v>0</v>
      </c>
      <c r="BF599" s="217">
        <f>IF(N599="snížená",J599,0)</f>
        <v>0</v>
      </c>
      <c r="BG599" s="217">
        <f>IF(N599="zákl. přenesená",J599,0)</f>
        <v>0</v>
      </c>
      <c r="BH599" s="217">
        <f>IF(N599="sníž. přenesená",J599,0)</f>
        <v>0</v>
      </c>
      <c r="BI599" s="217">
        <f>IF(N599="nulová",J599,0)</f>
        <v>0</v>
      </c>
      <c r="BJ599" s="18" t="s">
        <v>80</v>
      </c>
      <c r="BK599" s="217">
        <f>ROUND(I599*H599,2)</f>
        <v>0</v>
      </c>
      <c r="BL599" s="18" t="s">
        <v>272</v>
      </c>
      <c r="BM599" s="216" t="s">
        <v>711</v>
      </c>
    </row>
    <row r="600" s="2" customFormat="1">
      <c r="A600" s="39"/>
      <c r="B600" s="40"/>
      <c r="C600" s="41"/>
      <c r="D600" s="218" t="s">
        <v>124</v>
      </c>
      <c r="E600" s="41"/>
      <c r="F600" s="219" t="s">
        <v>709</v>
      </c>
      <c r="G600" s="41"/>
      <c r="H600" s="41"/>
      <c r="I600" s="220"/>
      <c r="J600" s="41"/>
      <c r="K600" s="41"/>
      <c r="L600" s="45"/>
      <c r="M600" s="221"/>
      <c r="N600" s="222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124</v>
      </c>
      <c r="AU600" s="18" t="s">
        <v>82</v>
      </c>
    </row>
    <row r="601" s="14" customFormat="1">
      <c r="A601" s="14"/>
      <c r="B601" s="233"/>
      <c r="C601" s="234"/>
      <c r="D601" s="218" t="s">
        <v>125</v>
      </c>
      <c r="E601" s="235" t="s">
        <v>19</v>
      </c>
      <c r="F601" s="236" t="s">
        <v>712</v>
      </c>
      <c r="G601" s="234"/>
      <c r="H601" s="237">
        <v>118.13</v>
      </c>
      <c r="I601" s="238"/>
      <c r="J601" s="234"/>
      <c r="K601" s="234"/>
      <c r="L601" s="239"/>
      <c r="M601" s="240"/>
      <c r="N601" s="241"/>
      <c r="O601" s="241"/>
      <c r="P601" s="241"/>
      <c r="Q601" s="241"/>
      <c r="R601" s="241"/>
      <c r="S601" s="241"/>
      <c r="T601" s="24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3" t="s">
        <v>125</v>
      </c>
      <c r="AU601" s="243" t="s">
        <v>82</v>
      </c>
      <c r="AV601" s="14" t="s">
        <v>82</v>
      </c>
      <c r="AW601" s="14" t="s">
        <v>33</v>
      </c>
      <c r="AX601" s="14" t="s">
        <v>72</v>
      </c>
      <c r="AY601" s="243" t="s">
        <v>114</v>
      </c>
    </row>
    <row r="602" s="15" customFormat="1">
      <c r="A602" s="15"/>
      <c r="B602" s="244"/>
      <c r="C602" s="245"/>
      <c r="D602" s="218" t="s">
        <v>125</v>
      </c>
      <c r="E602" s="246" t="s">
        <v>19</v>
      </c>
      <c r="F602" s="247" t="s">
        <v>127</v>
      </c>
      <c r="G602" s="245"/>
      <c r="H602" s="248">
        <v>118.13</v>
      </c>
      <c r="I602" s="249"/>
      <c r="J602" s="245"/>
      <c r="K602" s="245"/>
      <c r="L602" s="250"/>
      <c r="M602" s="251"/>
      <c r="N602" s="252"/>
      <c r="O602" s="252"/>
      <c r="P602" s="252"/>
      <c r="Q602" s="252"/>
      <c r="R602" s="252"/>
      <c r="S602" s="252"/>
      <c r="T602" s="253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54" t="s">
        <v>125</v>
      </c>
      <c r="AU602" s="254" t="s">
        <v>82</v>
      </c>
      <c r="AV602" s="15" t="s">
        <v>128</v>
      </c>
      <c r="AW602" s="15" t="s">
        <v>33</v>
      </c>
      <c r="AX602" s="15" t="s">
        <v>80</v>
      </c>
      <c r="AY602" s="254" t="s">
        <v>114</v>
      </c>
    </row>
    <row r="603" s="2" customFormat="1" ht="16.5" customHeight="1">
      <c r="A603" s="39"/>
      <c r="B603" s="40"/>
      <c r="C603" s="205" t="s">
        <v>713</v>
      </c>
      <c r="D603" s="205" t="s">
        <v>117</v>
      </c>
      <c r="E603" s="206" t="s">
        <v>714</v>
      </c>
      <c r="F603" s="207" t="s">
        <v>715</v>
      </c>
      <c r="G603" s="208" t="s">
        <v>174</v>
      </c>
      <c r="H603" s="209">
        <v>228.27000000000001</v>
      </c>
      <c r="I603" s="210"/>
      <c r="J603" s="211">
        <f>ROUND(I603*H603,2)</f>
        <v>0</v>
      </c>
      <c r="K603" s="207" t="s">
        <v>121</v>
      </c>
      <c r="L603" s="45"/>
      <c r="M603" s="212" t="s">
        <v>19</v>
      </c>
      <c r="N603" s="213" t="s">
        <v>43</v>
      </c>
      <c r="O603" s="85"/>
      <c r="P603" s="214">
        <f>O603*H603</f>
        <v>0</v>
      </c>
      <c r="Q603" s="214">
        <v>0.00088000000000000003</v>
      </c>
      <c r="R603" s="214">
        <f>Q603*H603</f>
        <v>0.20087760000000002</v>
      </c>
      <c r="S603" s="214">
        <v>0</v>
      </c>
      <c r="T603" s="215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6" t="s">
        <v>272</v>
      </c>
      <c r="AT603" s="216" t="s">
        <v>117</v>
      </c>
      <c r="AU603" s="216" t="s">
        <v>82</v>
      </c>
      <c r="AY603" s="18" t="s">
        <v>114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18" t="s">
        <v>80</v>
      </c>
      <c r="BK603" s="217">
        <f>ROUND(I603*H603,2)</f>
        <v>0</v>
      </c>
      <c r="BL603" s="18" t="s">
        <v>272</v>
      </c>
      <c r="BM603" s="216" t="s">
        <v>716</v>
      </c>
    </row>
    <row r="604" s="2" customFormat="1">
      <c r="A604" s="39"/>
      <c r="B604" s="40"/>
      <c r="C604" s="41"/>
      <c r="D604" s="218" t="s">
        <v>124</v>
      </c>
      <c r="E604" s="41"/>
      <c r="F604" s="219" t="s">
        <v>717</v>
      </c>
      <c r="G604" s="41"/>
      <c r="H604" s="41"/>
      <c r="I604" s="220"/>
      <c r="J604" s="41"/>
      <c r="K604" s="41"/>
      <c r="L604" s="45"/>
      <c r="M604" s="221"/>
      <c r="N604" s="222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124</v>
      </c>
      <c r="AU604" s="18" t="s">
        <v>82</v>
      </c>
    </row>
    <row r="605" s="13" customFormat="1">
      <c r="A605" s="13"/>
      <c r="B605" s="223"/>
      <c r="C605" s="224"/>
      <c r="D605" s="218" t="s">
        <v>125</v>
      </c>
      <c r="E605" s="225" t="s">
        <v>19</v>
      </c>
      <c r="F605" s="226" t="s">
        <v>219</v>
      </c>
      <c r="G605" s="224"/>
      <c r="H605" s="225" t="s">
        <v>19</v>
      </c>
      <c r="I605" s="227"/>
      <c r="J605" s="224"/>
      <c r="K605" s="224"/>
      <c r="L605" s="228"/>
      <c r="M605" s="229"/>
      <c r="N605" s="230"/>
      <c r="O605" s="230"/>
      <c r="P605" s="230"/>
      <c r="Q605" s="230"/>
      <c r="R605" s="230"/>
      <c r="S605" s="230"/>
      <c r="T605" s="23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2" t="s">
        <v>125</v>
      </c>
      <c r="AU605" s="232" t="s">
        <v>82</v>
      </c>
      <c r="AV605" s="13" t="s">
        <v>80</v>
      </c>
      <c r="AW605" s="13" t="s">
        <v>33</v>
      </c>
      <c r="AX605" s="13" t="s">
        <v>72</v>
      </c>
      <c r="AY605" s="232" t="s">
        <v>114</v>
      </c>
    </row>
    <row r="606" s="13" customFormat="1">
      <c r="A606" s="13"/>
      <c r="B606" s="223"/>
      <c r="C606" s="224"/>
      <c r="D606" s="218" t="s">
        <v>125</v>
      </c>
      <c r="E606" s="225" t="s">
        <v>19</v>
      </c>
      <c r="F606" s="226" t="s">
        <v>718</v>
      </c>
      <c r="G606" s="224"/>
      <c r="H606" s="225" t="s">
        <v>19</v>
      </c>
      <c r="I606" s="227"/>
      <c r="J606" s="224"/>
      <c r="K606" s="224"/>
      <c r="L606" s="228"/>
      <c r="M606" s="229"/>
      <c r="N606" s="230"/>
      <c r="O606" s="230"/>
      <c r="P606" s="230"/>
      <c r="Q606" s="230"/>
      <c r="R606" s="230"/>
      <c r="S606" s="230"/>
      <c r="T606" s="23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2" t="s">
        <v>125</v>
      </c>
      <c r="AU606" s="232" t="s">
        <v>82</v>
      </c>
      <c r="AV606" s="13" t="s">
        <v>80</v>
      </c>
      <c r="AW606" s="13" t="s">
        <v>33</v>
      </c>
      <c r="AX606" s="13" t="s">
        <v>72</v>
      </c>
      <c r="AY606" s="232" t="s">
        <v>114</v>
      </c>
    </row>
    <row r="607" s="14" customFormat="1">
      <c r="A607" s="14"/>
      <c r="B607" s="233"/>
      <c r="C607" s="234"/>
      <c r="D607" s="218" t="s">
        <v>125</v>
      </c>
      <c r="E607" s="235" t="s">
        <v>19</v>
      </c>
      <c r="F607" s="236" t="s">
        <v>582</v>
      </c>
      <c r="G607" s="234"/>
      <c r="H607" s="237">
        <v>211.66800000000001</v>
      </c>
      <c r="I607" s="238"/>
      <c r="J607" s="234"/>
      <c r="K607" s="234"/>
      <c r="L607" s="239"/>
      <c r="M607" s="240"/>
      <c r="N607" s="241"/>
      <c r="O607" s="241"/>
      <c r="P607" s="241"/>
      <c r="Q607" s="241"/>
      <c r="R607" s="241"/>
      <c r="S607" s="241"/>
      <c r="T607" s="24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3" t="s">
        <v>125</v>
      </c>
      <c r="AU607" s="243" t="s">
        <v>82</v>
      </c>
      <c r="AV607" s="14" t="s">
        <v>82</v>
      </c>
      <c r="AW607" s="14" t="s">
        <v>33</v>
      </c>
      <c r="AX607" s="14" t="s">
        <v>72</v>
      </c>
      <c r="AY607" s="243" t="s">
        <v>114</v>
      </c>
    </row>
    <row r="608" s="14" customFormat="1">
      <c r="A608" s="14"/>
      <c r="B608" s="233"/>
      <c r="C608" s="234"/>
      <c r="D608" s="218" t="s">
        <v>125</v>
      </c>
      <c r="E608" s="235" t="s">
        <v>19</v>
      </c>
      <c r="F608" s="236" t="s">
        <v>578</v>
      </c>
      <c r="G608" s="234"/>
      <c r="H608" s="237">
        <v>15.068</v>
      </c>
      <c r="I608" s="238"/>
      <c r="J608" s="234"/>
      <c r="K608" s="234"/>
      <c r="L608" s="239"/>
      <c r="M608" s="240"/>
      <c r="N608" s="241"/>
      <c r="O608" s="241"/>
      <c r="P608" s="241"/>
      <c r="Q608" s="241"/>
      <c r="R608" s="241"/>
      <c r="S608" s="241"/>
      <c r="T608" s="24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3" t="s">
        <v>125</v>
      </c>
      <c r="AU608" s="243" t="s">
        <v>82</v>
      </c>
      <c r="AV608" s="14" t="s">
        <v>82</v>
      </c>
      <c r="AW608" s="14" t="s">
        <v>33</v>
      </c>
      <c r="AX608" s="14" t="s">
        <v>72</v>
      </c>
      <c r="AY608" s="243" t="s">
        <v>114</v>
      </c>
    </row>
    <row r="609" s="14" customFormat="1">
      <c r="A609" s="14"/>
      <c r="B609" s="233"/>
      <c r="C609" s="234"/>
      <c r="D609" s="218" t="s">
        <v>125</v>
      </c>
      <c r="E609" s="235" t="s">
        <v>19</v>
      </c>
      <c r="F609" s="236" t="s">
        <v>706</v>
      </c>
      <c r="G609" s="234"/>
      <c r="H609" s="237">
        <v>1.534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3" t="s">
        <v>125</v>
      </c>
      <c r="AU609" s="243" t="s">
        <v>82</v>
      </c>
      <c r="AV609" s="14" t="s">
        <v>82</v>
      </c>
      <c r="AW609" s="14" t="s">
        <v>33</v>
      </c>
      <c r="AX609" s="14" t="s">
        <v>72</v>
      </c>
      <c r="AY609" s="243" t="s">
        <v>114</v>
      </c>
    </row>
    <row r="610" s="15" customFormat="1">
      <c r="A610" s="15"/>
      <c r="B610" s="244"/>
      <c r="C610" s="245"/>
      <c r="D610" s="218" t="s">
        <v>125</v>
      </c>
      <c r="E610" s="246" t="s">
        <v>19</v>
      </c>
      <c r="F610" s="247" t="s">
        <v>127</v>
      </c>
      <c r="G610" s="245"/>
      <c r="H610" s="248">
        <v>228.27000000000001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4" t="s">
        <v>125</v>
      </c>
      <c r="AU610" s="254" t="s">
        <v>82</v>
      </c>
      <c r="AV610" s="15" t="s">
        <v>128</v>
      </c>
      <c r="AW610" s="15" t="s">
        <v>33</v>
      </c>
      <c r="AX610" s="15" t="s">
        <v>80</v>
      </c>
      <c r="AY610" s="254" t="s">
        <v>114</v>
      </c>
    </row>
    <row r="611" s="2" customFormat="1">
      <c r="A611" s="39"/>
      <c r="B611" s="40"/>
      <c r="C611" s="259" t="s">
        <v>719</v>
      </c>
      <c r="D611" s="259" t="s">
        <v>183</v>
      </c>
      <c r="E611" s="260" t="s">
        <v>720</v>
      </c>
      <c r="F611" s="261" t="s">
        <v>721</v>
      </c>
      <c r="G611" s="262" t="s">
        <v>174</v>
      </c>
      <c r="H611" s="263">
        <v>262.51100000000002</v>
      </c>
      <c r="I611" s="264"/>
      <c r="J611" s="265">
        <f>ROUND(I611*H611,2)</f>
        <v>0</v>
      </c>
      <c r="K611" s="261" t="s">
        <v>121</v>
      </c>
      <c r="L611" s="266"/>
      <c r="M611" s="267" t="s">
        <v>19</v>
      </c>
      <c r="N611" s="268" t="s">
        <v>43</v>
      </c>
      <c r="O611" s="85"/>
      <c r="P611" s="214">
        <f>O611*H611</f>
        <v>0</v>
      </c>
      <c r="Q611" s="214">
        <v>0.0054000000000000003</v>
      </c>
      <c r="R611" s="214">
        <f>Q611*H611</f>
        <v>1.4175594000000003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386</v>
      </c>
      <c r="AT611" s="216" t="s">
        <v>183</v>
      </c>
      <c r="AU611" s="216" t="s">
        <v>82</v>
      </c>
      <c r="AY611" s="18" t="s">
        <v>114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80</v>
      </c>
      <c r="BK611" s="217">
        <f>ROUND(I611*H611,2)</f>
        <v>0</v>
      </c>
      <c r="BL611" s="18" t="s">
        <v>272</v>
      </c>
      <c r="BM611" s="216" t="s">
        <v>722</v>
      </c>
    </row>
    <row r="612" s="2" customFormat="1">
      <c r="A612" s="39"/>
      <c r="B612" s="40"/>
      <c r="C612" s="41"/>
      <c r="D612" s="218" t="s">
        <v>124</v>
      </c>
      <c r="E612" s="41"/>
      <c r="F612" s="219" t="s">
        <v>721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124</v>
      </c>
      <c r="AU612" s="18" t="s">
        <v>82</v>
      </c>
    </row>
    <row r="613" s="14" customFormat="1">
      <c r="A613" s="14"/>
      <c r="B613" s="233"/>
      <c r="C613" s="234"/>
      <c r="D613" s="218" t="s">
        <v>125</v>
      </c>
      <c r="E613" s="235" t="s">
        <v>19</v>
      </c>
      <c r="F613" s="236" t="s">
        <v>723</v>
      </c>
      <c r="G613" s="234"/>
      <c r="H613" s="237">
        <v>262.51100000000002</v>
      </c>
      <c r="I613" s="238"/>
      <c r="J613" s="234"/>
      <c r="K613" s="234"/>
      <c r="L613" s="239"/>
      <c r="M613" s="240"/>
      <c r="N613" s="241"/>
      <c r="O613" s="241"/>
      <c r="P613" s="241"/>
      <c r="Q613" s="241"/>
      <c r="R613" s="241"/>
      <c r="S613" s="241"/>
      <c r="T613" s="24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3" t="s">
        <v>125</v>
      </c>
      <c r="AU613" s="243" t="s">
        <v>82</v>
      </c>
      <c r="AV613" s="14" t="s">
        <v>82</v>
      </c>
      <c r="AW613" s="14" t="s">
        <v>33</v>
      </c>
      <c r="AX613" s="14" t="s">
        <v>72</v>
      </c>
      <c r="AY613" s="243" t="s">
        <v>114</v>
      </c>
    </row>
    <row r="614" s="15" customFormat="1">
      <c r="A614" s="15"/>
      <c r="B614" s="244"/>
      <c r="C614" s="245"/>
      <c r="D614" s="218" t="s">
        <v>125</v>
      </c>
      <c r="E614" s="246" t="s">
        <v>19</v>
      </c>
      <c r="F614" s="247" t="s">
        <v>127</v>
      </c>
      <c r="G614" s="245"/>
      <c r="H614" s="248">
        <v>262.51100000000002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4" t="s">
        <v>125</v>
      </c>
      <c r="AU614" s="254" t="s">
        <v>82</v>
      </c>
      <c r="AV614" s="15" t="s">
        <v>128</v>
      </c>
      <c r="AW614" s="15" t="s">
        <v>33</v>
      </c>
      <c r="AX614" s="15" t="s">
        <v>80</v>
      </c>
      <c r="AY614" s="254" t="s">
        <v>114</v>
      </c>
    </row>
    <row r="615" s="2" customFormat="1" ht="16.5" customHeight="1">
      <c r="A615" s="39"/>
      <c r="B615" s="40"/>
      <c r="C615" s="205" t="s">
        <v>724</v>
      </c>
      <c r="D615" s="205" t="s">
        <v>117</v>
      </c>
      <c r="E615" s="206" t="s">
        <v>725</v>
      </c>
      <c r="F615" s="207" t="s">
        <v>726</v>
      </c>
      <c r="G615" s="208" t="s">
        <v>174</v>
      </c>
      <c r="H615" s="209">
        <v>323.83699999999999</v>
      </c>
      <c r="I615" s="210"/>
      <c r="J615" s="211">
        <f>ROUND(I615*H615,2)</f>
        <v>0</v>
      </c>
      <c r="K615" s="207" t="s">
        <v>121</v>
      </c>
      <c r="L615" s="45"/>
      <c r="M615" s="212" t="s">
        <v>19</v>
      </c>
      <c r="N615" s="213" t="s">
        <v>43</v>
      </c>
      <c r="O615" s="85"/>
      <c r="P615" s="214">
        <f>O615*H615</f>
        <v>0</v>
      </c>
      <c r="Q615" s="214">
        <v>0</v>
      </c>
      <c r="R615" s="214">
        <f>Q615*H615</f>
        <v>0</v>
      </c>
      <c r="S615" s="214">
        <v>0</v>
      </c>
      <c r="T615" s="215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16" t="s">
        <v>272</v>
      </c>
      <c r="AT615" s="216" t="s">
        <v>117</v>
      </c>
      <c r="AU615" s="216" t="s">
        <v>82</v>
      </c>
      <c r="AY615" s="18" t="s">
        <v>114</v>
      </c>
      <c r="BE615" s="217">
        <f>IF(N615="základní",J615,0)</f>
        <v>0</v>
      </c>
      <c r="BF615" s="217">
        <f>IF(N615="snížená",J615,0)</f>
        <v>0</v>
      </c>
      <c r="BG615" s="217">
        <f>IF(N615="zákl. přenesená",J615,0)</f>
        <v>0</v>
      </c>
      <c r="BH615" s="217">
        <f>IF(N615="sníž. přenesená",J615,0)</f>
        <v>0</v>
      </c>
      <c r="BI615" s="217">
        <f>IF(N615="nulová",J615,0)</f>
        <v>0</v>
      </c>
      <c r="BJ615" s="18" t="s">
        <v>80</v>
      </c>
      <c r="BK615" s="217">
        <f>ROUND(I615*H615,2)</f>
        <v>0</v>
      </c>
      <c r="BL615" s="18" t="s">
        <v>272</v>
      </c>
      <c r="BM615" s="216" t="s">
        <v>727</v>
      </c>
    </row>
    <row r="616" s="2" customFormat="1">
      <c r="A616" s="39"/>
      <c r="B616" s="40"/>
      <c r="C616" s="41"/>
      <c r="D616" s="218" t="s">
        <v>124</v>
      </c>
      <c r="E616" s="41"/>
      <c r="F616" s="219" t="s">
        <v>728</v>
      </c>
      <c r="G616" s="41"/>
      <c r="H616" s="41"/>
      <c r="I616" s="220"/>
      <c r="J616" s="41"/>
      <c r="K616" s="41"/>
      <c r="L616" s="45"/>
      <c r="M616" s="221"/>
      <c r="N616" s="222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124</v>
      </c>
      <c r="AU616" s="18" t="s">
        <v>82</v>
      </c>
    </row>
    <row r="617" s="13" customFormat="1">
      <c r="A617" s="13"/>
      <c r="B617" s="223"/>
      <c r="C617" s="224"/>
      <c r="D617" s="218" t="s">
        <v>125</v>
      </c>
      <c r="E617" s="225" t="s">
        <v>19</v>
      </c>
      <c r="F617" s="226" t="s">
        <v>219</v>
      </c>
      <c r="G617" s="224"/>
      <c r="H617" s="225" t="s">
        <v>19</v>
      </c>
      <c r="I617" s="227"/>
      <c r="J617" s="224"/>
      <c r="K617" s="224"/>
      <c r="L617" s="228"/>
      <c r="M617" s="229"/>
      <c r="N617" s="230"/>
      <c r="O617" s="230"/>
      <c r="P617" s="230"/>
      <c r="Q617" s="230"/>
      <c r="R617" s="230"/>
      <c r="S617" s="230"/>
      <c r="T617" s="23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2" t="s">
        <v>125</v>
      </c>
      <c r="AU617" s="232" t="s">
        <v>82</v>
      </c>
      <c r="AV617" s="13" t="s">
        <v>80</v>
      </c>
      <c r="AW617" s="13" t="s">
        <v>33</v>
      </c>
      <c r="AX617" s="13" t="s">
        <v>72</v>
      </c>
      <c r="AY617" s="232" t="s">
        <v>114</v>
      </c>
    </row>
    <row r="618" s="13" customFormat="1">
      <c r="A618" s="13"/>
      <c r="B618" s="223"/>
      <c r="C618" s="224"/>
      <c r="D618" s="218" t="s">
        <v>125</v>
      </c>
      <c r="E618" s="225" t="s">
        <v>19</v>
      </c>
      <c r="F618" s="226" t="s">
        <v>729</v>
      </c>
      <c r="G618" s="224"/>
      <c r="H618" s="225" t="s">
        <v>19</v>
      </c>
      <c r="I618" s="227"/>
      <c r="J618" s="224"/>
      <c r="K618" s="224"/>
      <c r="L618" s="228"/>
      <c r="M618" s="229"/>
      <c r="N618" s="230"/>
      <c r="O618" s="230"/>
      <c r="P618" s="230"/>
      <c r="Q618" s="230"/>
      <c r="R618" s="230"/>
      <c r="S618" s="230"/>
      <c r="T618" s="23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2" t="s">
        <v>125</v>
      </c>
      <c r="AU618" s="232" t="s">
        <v>82</v>
      </c>
      <c r="AV618" s="13" t="s">
        <v>80</v>
      </c>
      <c r="AW618" s="13" t="s">
        <v>33</v>
      </c>
      <c r="AX618" s="13" t="s">
        <v>72</v>
      </c>
      <c r="AY618" s="232" t="s">
        <v>114</v>
      </c>
    </row>
    <row r="619" s="14" customFormat="1">
      <c r="A619" s="14"/>
      <c r="B619" s="233"/>
      <c r="C619" s="234"/>
      <c r="D619" s="218" t="s">
        <v>125</v>
      </c>
      <c r="E619" s="235" t="s">
        <v>19</v>
      </c>
      <c r="F619" s="236" t="s">
        <v>730</v>
      </c>
      <c r="G619" s="234"/>
      <c r="H619" s="237">
        <v>16.704000000000001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3" t="s">
        <v>125</v>
      </c>
      <c r="AU619" s="243" t="s">
        <v>82</v>
      </c>
      <c r="AV619" s="14" t="s">
        <v>82</v>
      </c>
      <c r="AW619" s="14" t="s">
        <v>33</v>
      </c>
      <c r="AX619" s="14" t="s">
        <v>72</v>
      </c>
      <c r="AY619" s="243" t="s">
        <v>114</v>
      </c>
    </row>
    <row r="620" s="14" customFormat="1">
      <c r="A620" s="14"/>
      <c r="B620" s="233"/>
      <c r="C620" s="234"/>
      <c r="D620" s="218" t="s">
        <v>125</v>
      </c>
      <c r="E620" s="235" t="s">
        <v>19</v>
      </c>
      <c r="F620" s="236" t="s">
        <v>731</v>
      </c>
      <c r="G620" s="234"/>
      <c r="H620" s="237">
        <v>33.691000000000003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3" t="s">
        <v>125</v>
      </c>
      <c r="AU620" s="243" t="s">
        <v>82</v>
      </c>
      <c r="AV620" s="14" t="s">
        <v>82</v>
      </c>
      <c r="AW620" s="14" t="s">
        <v>33</v>
      </c>
      <c r="AX620" s="14" t="s">
        <v>72</v>
      </c>
      <c r="AY620" s="243" t="s">
        <v>114</v>
      </c>
    </row>
    <row r="621" s="14" customFormat="1">
      <c r="A621" s="14"/>
      <c r="B621" s="233"/>
      <c r="C621" s="234"/>
      <c r="D621" s="218" t="s">
        <v>125</v>
      </c>
      <c r="E621" s="235" t="s">
        <v>19</v>
      </c>
      <c r="F621" s="236" t="s">
        <v>732</v>
      </c>
      <c r="G621" s="234"/>
      <c r="H621" s="237">
        <v>266.96199999999999</v>
      </c>
      <c r="I621" s="238"/>
      <c r="J621" s="234"/>
      <c r="K621" s="234"/>
      <c r="L621" s="239"/>
      <c r="M621" s="240"/>
      <c r="N621" s="241"/>
      <c r="O621" s="241"/>
      <c r="P621" s="241"/>
      <c r="Q621" s="241"/>
      <c r="R621" s="241"/>
      <c r="S621" s="241"/>
      <c r="T621" s="242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3" t="s">
        <v>125</v>
      </c>
      <c r="AU621" s="243" t="s">
        <v>82</v>
      </c>
      <c r="AV621" s="14" t="s">
        <v>82</v>
      </c>
      <c r="AW621" s="14" t="s">
        <v>33</v>
      </c>
      <c r="AX621" s="14" t="s">
        <v>72</v>
      </c>
      <c r="AY621" s="243" t="s">
        <v>114</v>
      </c>
    </row>
    <row r="622" s="14" customFormat="1">
      <c r="A622" s="14"/>
      <c r="B622" s="233"/>
      <c r="C622" s="234"/>
      <c r="D622" s="218" t="s">
        <v>125</v>
      </c>
      <c r="E622" s="235" t="s">
        <v>19</v>
      </c>
      <c r="F622" s="236" t="s">
        <v>733</v>
      </c>
      <c r="G622" s="234"/>
      <c r="H622" s="237">
        <v>2.48</v>
      </c>
      <c r="I622" s="238"/>
      <c r="J622" s="234"/>
      <c r="K622" s="234"/>
      <c r="L622" s="239"/>
      <c r="M622" s="240"/>
      <c r="N622" s="241"/>
      <c r="O622" s="241"/>
      <c r="P622" s="241"/>
      <c r="Q622" s="241"/>
      <c r="R622" s="241"/>
      <c r="S622" s="241"/>
      <c r="T622" s="24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3" t="s">
        <v>125</v>
      </c>
      <c r="AU622" s="243" t="s">
        <v>82</v>
      </c>
      <c r="AV622" s="14" t="s">
        <v>82</v>
      </c>
      <c r="AW622" s="14" t="s">
        <v>33</v>
      </c>
      <c r="AX622" s="14" t="s">
        <v>72</v>
      </c>
      <c r="AY622" s="243" t="s">
        <v>114</v>
      </c>
    </row>
    <row r="623" s="14" customFormat="1">
      <c r="A623" s="14"/>
      <c r="B623" s="233"/>
      <c r="C623" s="234"/>
      <c r="D623" s="218" t="s">
        <v>125</v>
      </c>
      <c r="E623" s="235" t="s">
        <v>19</v>
      </c>
      <c r="F623" s="236" t="s">
        <v>734</v>
      </c>
      <c r="G623" s="234"/>
      <c r="H623" s="237">
        <v>4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3" t="s">
        <v>125</v>
      </c>
      <c r="AU623" s="243" t="s">
        <v>82</v>
      </c>
      <c r="AV623" s="14" t="s">
        <v>82</v>
      </c>
      <c r="AW623" s="14" t="s">
        <v>33</v>
      </c>
      <c r="AX623" s="14" t="s">
        <v>72</v>
      </c>
      <c r="AY623" s="243" t="s">
        <v>114</v>
      </c>
    </row>
    <row r="624" s="15" customFormat="1">
      <c r="A624" s="15"/>
      <c r="B624" s="244"/>
      <c r="C624" s="245"/>
      <c r="D624" s="218" t="s">
        <v>125</v>
      </c>
      <c r="E624" s="246" t="s">
        <v>19</v>
      </c>
      <c r="F624" s="247" t="s">
        <v>127</v>
      </c>
      <c r="G624" s="245"/>
      <c r="H624" s="248">
        <v>323.83699999999999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4" t="s">
        <v>125</v>
      </c>
      <c r="AU624" s="254" t="s">
        <v>82</v>
      </c>
      <c r="AV624" s="15" t="s">
        <v>128</v>
      </c>
      <c r="AW624" s="15" t="s">
        <v>33</v>
      </c>
      <c r="AX624" s="15" t="s">
        <v>80</v>
      </c>
      <c r="AY624" s="254" t="s">
        <v>114</v>
      </c>
    </row>
    <row r="625" s="2" customFormat="1" ht="16.5" customHeight="1">
      <c r="A625" s="39"/>
      <c r="B625" s="40"/>
      <c r="C625" s="259" t="s">
        <v>735</v>
      </c>
      <c r="D625" s="259" t="s">
        <v>183</v>
      </c>
      <c r="E625" s="260" t="s">
        <v>736</v>
      </c>
      <c r="F625" s="261" t="s">
        <v>737</v>
      </c>
      <c r="G625" s="262" t="s">
        <v>174</v>
      </c>
      <c r="H625" s="263">
        <v>372.41300000000001</v>
      </c>
      <c r="I625" s="264"/>
      <c r="J625" s="265">
        <f>ROUND(I625*H625,2)</f>
        <v>0</v>
      </c>
      <c r="K625" s="261" t="s">
        <v>121</v>
      </c>
      <c r="L625" s="266"/>
      <c r="M625" s="267" t="s">
        <v>19</v>
      </c>
      <c r="N625" s="268" t="s">
        <v>43</v>
      </c>
      <c r="O625" s="85"/>
      <c r="P625" s="214">
        <f>O625*H625</f>
        <v>0</v>
      </c>
      <c r="Q625" s="214">
        <v>0.0019</v>
      </c>
      <c r="R625" s="214">
        <f>Q625*H625</f>
        <v>0.70758470000000007</v>
      </c>
      <c r="S625" s="214">
        <v>0</v>
      </c>
      <c r="T625" s="215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16" t="s">
        <v>386</v>
      </c>
      <c r="AT625" s="216" t="s">
        <v>183</v>
      </c>
      <c r="AU625" s="216" t="s">
        <v>82</v>
      </c>
      <c r="AY625" s="18" t="s">
        <v>114</v>
      </c>
      <c r="BE625" s="217">
        <f>IF(N625="základní",J625,0)</f>
        <v>0</v>
      </c>
      <c r="BF625" s="217">
        <f>IF(N625="snížená",J625,0)</f>
        <v>0</v>
      </c>
      <c r="BG625" s="217">
        <f>IF(N625="zákl. přenesená",J625,0)</f>
        <v>0</v>
      </c>
      <c r="BH625" s="217">
        <f>IF(N625="sníž. přenesená",J625,0)</f>
        <v>0</v>
      </c>
      <c r="BI625" s="217">
        <f>IF(N625="nulová",J625,0)</f>
        <v>0</v>
      </c>
      <c r="BJ625" s="18" t="s">
        <v>80</v>
      </c>
      <c r="BK625" s="217">
        <f>ROUND(I625*H625,2)</f>
        <v>0</v>
      </c>
      <c r="BL625" s="18" t="s">
        <v>272</v>
      </c>
      <c r="BM625" s="216" t="s">
        <v>738</v>
      </c>
    </row>
    <row r="626" s="2" customFormat="1">
      <c r="A626" s="39"/>
      <c r="B626" s="40"/>
      <c r="C626" s="41"/>
      <c r="D626" s="218" t="s">
        <v>124</v>
      </c>
      <c r="E626" s="41"/>
      <c r="F626" s="219" t="s">
        <v>737</v>
      </c>
      <c r="G626" s="41"/>
      <c r="H626" s="41"/>
      <c r="I626" s="220"/>
      <c r="J626" s="41"/>
      <c r="K626" s="41"/>
      <c r="L626" s="45"/>
      <c r="M626" s="221"/>
      <c r="N626" s="222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124</v>
      </c>
      <c r="AU626" s="18" t="s">
        <v>82</v>
      </c>
    </row>
    <row r="627" s="14" customFormat="1">
      <c r="A627" s="14"/>
      <c r="B627" s="233"/>
      <c r="C627" s="234"/>
      <c r="D627" s="218" t="s">
        <v>125</v>
      </c>
      <c r="E627" s="235" t="s">
        <v>19</v>
      </c>
      <c r="F627" s="236" t="s">
        <v>739</v>
      </c>
      <c r="G627" s="234"/>
      <c r="H627" s="237">
        <v>372.41300000000001</v>
      </c>
      <c r="I627" s="238"/>
      <c r="J627" s="234"/>
      <c r="K627" s="234"/>
      <c r="L627" s="239"/>
      <c r="M627" s="240"/>
      <c r="N627" s="241"/>
      <c r="O627" s="241"/>
      <c r="P627" s="241"/>
      <c r="Q627" s="241"/>
      <c r="R627" s="241"/>
      <c r="S627" s="241"/>
      <c r="T627" s="24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3" t="s">
        <v>125</v>
      </c>
      <c r="AU627" s="243" t="s">
        <v>82</v>
      </c>
      <c r="AV627" s="14" t="s">
        <v>82</v>
      </c>
      <c r="AW627" s="14" t="s">
        <v>33</v>
      </c>
      <c r="AX627" s="14" t="s">
        <v>72</v>
      </c>
      <c r="AY627" s="243" t="s">
        <v>114</v>
      </c>
    </row>
    <row r="628" s="15" customFormat="1">
      <c r="A628" s="15"/>
      <c r="B628" s="244"/>
      <c r="C628" s="245"/>
      <c r="D628" s="218" t="s">
        <v>125</v>
      </c>
      <c r="E628" s="246" t="s">
        <v>19</v>
      </c>
      <c r="F628" s="247" t="s">
        <v>127</v>
      </c>
      <c r="G628" s="245"/>
      <c r="H628" s="248">
        <v>372.41300000000001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4" t="s">
        <v>125</v>
      </c>
      <c r="AU628" s="254" t="s">
        <v>82</v>
      </c>
      <c r="AV628" s="15" t="s">
        <v>128</v>
      </c>
      <c r="AW628" s="15" t="s">
        <v>33</v>
      </c>
      <c r="AX628" s="15" t="s">
        <v>80</v>
      </c>
      <c r="AY628" s="254" t="s">
        <v>114</v>
      </c>
    </row>
    <row r="629" s="2" customFormat="1" ht="16.5" customHeight="1">
      <c r="A629" s="39"/>
      <c r="B629" s="40"/>
      <c r="C629" s="205" t="s">
        <v>740</v>
      </c>
      <c r="D629" s="205" t="s">
        <v>117</v>
      </c>
      <c r="E629" s="206" t="s">
        <v>741</v>
      </c>
      <c r="F629" s="207" t="s">
        <v>742</v>
      </c>
      <c r="G629" s="208" t="s">
        <v>174</v>
      </c>
      <c r="H629" s="209">
        <v>323.83699999999999</v>
      </c>
      <c r="I629" s="210"/>
      <c r="J629" s="211">
        <f>ROUND(I629*H629,2)</f>
        <v>0</v>
      </c>
      <c r="K629" s="207" t="s">
        <v>121</v>
      </c>
      <c r="L629" s="45"/>
      <c r="M629" s="212" t="s">
        <v>19</v>
      </c>
      <c r="N629" s="213" t="s">
        <v>43</v>
      </c>
      <c r="O629" s="85"/>
      <c r="P629" s="214">
        <f>O629*H629</f>
        <v>0</v>
      </c>
      <c r="Q629" s="214">
        <v>0</v>
      </c>
      <c r="R629" s="214">
        <f>Q629*H629</f>
        <v>0</v>
      </c>
      <c r="S629" s="214">
        <v>0</v>
      </c>
      <c r="T629" s="21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6" t="s">
        <v>272</v>
      </c>
      <c r="AT629" s="216" t="s">
        <v>117</v>
      </c>
      <c r="AU629" s="216" t="s">
        <v>82</v>
      </c>
      <c r="AY629" s="18" t="s">
        <v>114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80</v>
      </c>
      <c r="BK629" s="217">
        <f>ROUND(I629*H629,2)</f>
        <v>0</v>
      </c>
      <c r="BL629" s="18" t="s">
        <v>272</v>
      </c>
      <c r="BM629" s="216" t="s">
        <v>743</v>
      </c>
    </row>
    <row r="630" s="2" customFormat="1">
      <c r="A630" s="39"/>
      <c r="B630" s="40"/>
      <c r="C630" s="41"/>
      <c r="D630" s="218" t="s">
        <v>124</v>
      </c>
      <c r="E630" s="41"/>
      <c r="F630" s="219" t="s">
        <v>744</v>
      </c>
      <c r="G630" s="41"/>
      <c r="H630" s="41"/>
      <c r="I630" s="220"/>
      <c r="J630" s="41"/>
      <c r="K630" s="41"/>
      <c r="L630" s="45"/>
      <c r="M630" s="221"/>
      <c r="N630" s="222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124</v>
      </c>
      <c r="AU630" s="18" t="s">
        <v>82</v>
      </c>
    </row>
    <row r="631" s="13" customFormat="1">
      <c r="A631" s="13"/>
      <c r="B631" s="223"/>
      <c r="C631" s="224"/>
      <c r="D631" s="218" t="s">
        <v>125</v>
      </c>
      <c r="E631" s="225" t="s">
        <v>19</v>
      </c>
      <c r="F631" s="226" t="s">
        <v>219</v>
      </c>
      <c r="G631" s="224"/>
      <c r="H631" s="225" t="s">
        <v>19</v>
      </c>
      <c r="I631" s="227"/>
      <c r="J631" s="224"/>
      <c r="K631" s="224"/>
      <c r="L631" s="228"/>
      <c r="M631" s="229"/>
      <c r="N631" s="230"/>
      <c r="O631" s="230"/>
      <c r="P631" s="230"/>
      <c r="Q631" s="230"/>
      <c r="R631" s="230"/>
      <c r="S631" s="230"/>
      <c r="T631" s="23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2" t="s">
        <v>125</v>
      </c>
      <c r="AU631" s="232" t="s">
        <v>82</v>
      </c>
      <c r="AV631" s="13" t="s">
        <v>80</v>
      </c>
      <c r="AW631" s="13" t="s">
        <v>33</v>
      </c>
      <c r="AX631" s="13" t="s">
        <v>72</v>
      </c>
      <c r="AY631" s="232" t="s">
        <v>114</v>
      </c>
    </row>
    <row r="632" s="13" customFormat="1">
      <c r="A632" s="13"/>
      <c r="B632" s="223"/>
      <c r="C632" s="224"/>
      <c r="D632" s="218" t="s">
        <v>125</v>
      </c>
      <c r="E632" s="225" t="s">
        <v>19</v>
      </c>
      <c r="F632" s="226" t="s">
        <v>729</v>
      </c>
      <c r="G632" s="224"/>
      <c r="H632" s="225" t="s">
        <v>19</v>
      </c>
      <c r="I632" s="227"/>
      <c r="J632" s="224"/>
      <c r="K632" s="224"/>
      <c r="L632" s="228"/>
      <c r="M632" s="229"/>
      <c r="N632" s="230"/>
      <c r="O632" s="230"/>
      <c r="P632" s="230"/>
      <c r="Q632" s="230"/>
      <c r="R632" s="230"/>
      <c r="S632" s="230"/>
      <c r="T632" s="23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2" t="s">
        <v>125</v>
      </c>
      <c r="AU632" s="232" t="s">
        <v>82</v>
      </c>
      <c r="AV632" s="13" t="s">
        <v>80</v>
      </c>
      <c r="AW632" s="13" t="s">
        <v>33</v>
      </c>
      <c r="AX632" s="13" t="s">
        <v>72</v>
      </c>
      <c r="AY632" s="232" t="s">
        <v>114</v>
      </c>
    </row>
    <row r="633" s="14" customFormat="1">
      <c r="A633" s="14"/>
      <c r="B633" s="233"/>
      <c r="C633" s="234"/>
      <c r="D633" s="218" t="s">
        <v>125</v>
      </c>
      <c r="E633" s="235" t="s">
        <v>19</v>
      </c>
      <c r="F633" s="236" t="s">
        <v>730</v>
      </c>
      <c r="G633" s="234"/>
      <c r="H633" s="237">
        <v>16.704000000000001</v>
      </c>
      <c r="I633" s="238"/>
      <c r="J633" s="234"/>
      <c r="K633" s="234"/>
      <c r="L633" s="239"/>
      <c r="M633" s="240"/>
      <c r="N633" s="241"/>
      <c r="O633" s="241"/>
      <c r="P633" s="241"/>
      <c r="Q633" s="241"/>
      <c r="R633" s="241"/>
      <c r="S633" s="241"/>
      <c r="T633" s="24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3" t="s">
        <v>125</v>
      </c>
      <c r="AU633" s="243" t="s">
        <v>82</v>
      </c>
      <c r="AV633" s="14" t="s">
        <v>82</v>
      </c>
      <c r="AW633" s="14" t="s">
        <v>33</v>
      </c>
      <c r="AX633" s="14" t="s">
        <v>72</v>
      </c>
      <c r="AY633" s="243" t="s">
        <v>114</v>
      </c>
    </row>
    <row r="634" s="14" customFormat="1">
      <c r="A634" s="14"/>
      <c r="B634" s="233"/>
      <c r="C634" s="234"/>
      <c r="D634" s="218" t="s">
        <v>125</v>
      </c>
      <c r="E634" s="235" t="s">
        <v>19</v>
      </c>
      <c r="F634" s="236" t="s">
        <v>731</v>
      </c>
      <c r="G634" s="234"/>
      <c r="H634" s="237">
        <v>33.691000000000003</v>
      </c>
      <c r="I634" s="238"/>
      <c r="J634" s="234"/>
      <c r="K634" s="234"/>
      <c r="L634" s="239"/>
      <c r="M634" s="240"/>
      <c r="N634" s="241"/>
      <c r="O634" s="241"/>
      <c r="P634" s="241"/>
      <c r="Q634" s="241"/>
      <c r="R634" s="241"/>
      <c r="S634" s="241"/>
      <c r="T634" s="24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3" t="s">
        <v>125</v>
      </c>
      <c r="AU634" s="243" t="s">
        <v>82</v>
      </c>
      <c r="AV634" s="14" t="s">
        <v>82</v>
      </c>
      <c r="AW634" s="14" t="s">
        <v>33</v>
      </c>
      <c r="AX634" s="14" t="s">
        <v>72</v>
      </c>
      <c r="AY634" s="243" t="s">
        <v>114</v>
      </c>
    </row>
    <row r="635" s="14" customFormat="1">
      <c r="A635" s="14"/>
      <c r="B635" s="233"/>
      <c r="C635" s="234"/>
      <c r="D635" s="218" t="s">
        <v>125</v>
      </c>
      <c r="E635" s="235" t="s">
        <v>19</v>
      </c>
      <c r="F635" s="236" t="s">
        <v>732</v>
      </c>
      <c r="G635" s="234"/>
      <c r="H635" s="237">
        <v>266.96199999999999</v>
      </c>
      <c r="I635" s="238"/>
      <c r="J635" s="234"/>
      <c r="K635" s="234"/>
      <c r="L635" s="239"/>
      <c r="M635" s="240"/>
      <c r="N635" s="241"/>
      <c r="O635" s="241"/>
      <c r="P635" s="241"/>
      <c r="Q635" s="241"/>
      <c r="R635" s="241"/>
      <c r="S635" s="241"/>
      <c r="T635" s="24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3" t="s">
        <v>125</v>
      </c>
      <c r="AU635" s="243" t="s">
        <v>82</v>
      </c>
      <c r="AV635" s="14" t="s">
        <v>82</v>
      </c>
      <c r="AW635" s="14" t="s">
        <v>33</v>
      </c>
      <c r="AX635" s="14" t="s">
        <v>72</v>
      </c>
      <c r="AY635" s="243" t="s">
        <v>114</v>
      </c>
    </row>
    <row r="636" s="14" customFormat="1">
      <c r="A636" s="14"/>
      <c r="B636" s="233"/>
      <c r="C636" s="234"/>
      <c r="D636" s="218" t="s">
        <v>125</v>
      </c>
      <c r="E636" s="235" t="s">
        <v>19</v>
      </c>
      <c r="F636" s="236" t="s">
        <v>733</v>
      </c>
      <c r="G636" s="234"/>
      <c r="H636" s="237">
        <v>2.48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3" t="s">
        <v>125</v>
      </c>
      <c r="AU636" s="243" t="s">
        <v>82</v>
      </c>
      <c r="AV636" s="14" t="s">
        <v>82</v>
      </c>
      <c r="AW636" s="14" t="s">
        <v>33</v>
      </c>
      <c r="AX636" s="14" t="s">
        <v>72</v>
      </c>
      <c r="AY636" s="243" t="s">
        <v>114</v>
      </c>
    </row>
    <row r="637" s="14" customFormat="1">
      <c r="A637" s="14"/>
      <c r="B637" s="233"/>
      <c r="C637" s="234"/>
      <c r="D637" s="218" t="s">
        <v>125</v>
      </c>
      <c r="E637" s="235" t="s">
        <v>19</v>
      </c>
      <c r="F637" s="236" t="s">
        <v>734</v>
      </c>
      <c r="G637" s="234"/>
      <c r="H637" s="237">
        <v>4</v>
      </c>
      <c r="I637" s="238"/>
      <c r="J637" s="234"/>
      <c r="K637" s="234"/>
      <c r="L637" s="239"/>
      <c r="M637" s="240"/>
      <c r="N637" s="241"/>
      <c r="O637" s="241"/>
      <c r="P637" s="241"/>
      <c r="Q637" s="241"/>
      <c r="R637" s="241"/>
      <c r="S637" s="241"/>
      <c r="T637" s="24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3" t="s">
        <v>125</v>
      </c>
      <c r="AU637" s="243" t="s">
        <v>82</v>
      </c>
      <c r="AV637" s="14" t="s">
        <v>82</v>
      </c>
      <c r="AW637" s="14" t="s">
        <v>33</v>
      </c>
      <c r="AX637" s="14" t="s">
        <v>72</v>
      </c>
      <c r="AY637" s="243" t="s">
        <v>114</v>
      </c>
    </row>
    <row r="638" s="15" customFormat="1">
      <c r="A638" s="15"/>
      <c r="B638" s="244"/>
      <c r="C638" s="245"/>
      <c r="D638" s="218" t="s">
        <v>125</v>
      </c>
      <c r="E638" s="246" t="s">
        <v>19</v>
      </c>
      <c r="F638" s="247" t="s">
        <v>127</v>
      </c>
      <c r="G638" s="245"/>
      <c r="H638" s="248">
        <v>323.83699999999999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4" t="s">
        <v>125</v>
      </c>
      <c r="AU638" s="254" t="s">
        <v>82</v>
      </c>
      <c r="AV638" s="15" t="s">
        <v>128</v>
      </c>
      <c r="AW638" s="15" t="s">
        <v>33</v>
      </c>
      <c r="AX638" s="15" t="s">
        <v>80</v>
      </c>
      <c r="AY638" s="254" t="s">
        <v>114</v>
      </c>
    </row>
    <row r="639" s="2" customFormat="1" ht="16.5" customHeight="1">
      <c r="A639" s="39"/>
      <c r="B639" s="40"/>
      <c r="C639" s="259" t="s">
        <v>745</v>
      </c>
      <c r="D639" s="259" t="s">
        <v>183</v>
      </c>
      <c r="E639" s="260" t="s">
        <v>746</v>
      </c>
      <c r="F639" s="261" t="s">
        <v>747</v>
      </c>
      <c r="G639" s="262" t="s">
        <v>174</v>
      </c>
      <c r="H639" s="263">
        <v>372.41300000000001</v>
      </c>
      <c r="I639" s="264"/>
      <c r="J639" s="265">
        <f>ROUND(I639*H639,2)</f>
        <v>0</v>
      </c>
      <c r="K639" s="261" t="s">
        <v>121</v>
      </c>
      <c r="L639" s="266"/>
      <c r="M639" s="267" t="s">
        <v>19</v>
      </c>
      <c r="N639" s="268" t="s">
        <v>43</v>
      </c>
      <c r="O639" s="85"/>
      <c r="P639" s="214">
        <f>O639*H639</f>
        <v>0</v>
      </c>
      <c r="Q639" s="214">
        <v>0.00029999999999999997</v>
      </c>
      <c r="R639" s="214">
        <f>Q639*H639</f>
        <v>0.11172389999999999</v>
      </c>
      <c r="S639" s="214">
        <v>0</v>
      </c>
      <c r="T639" s="215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16" t="s">
        <v>386</v>
      </c>
      <c r="AT639" s="216" t="s">
        <v>183</v>
      </c>
      <c r="AU639" s="216" t="s">
        <v>82</v>
      </c>
      <c r="AY639" s="18" t="s">
        <v>114</v>
      </c>
      <c r="BE639" s="217">
        <f>IF(N639="základní",J639,0)</f>
        <v>0</v>
      </c>
      <c r="BF639" s="217">
        <f>IF(N639="snížená",J639,0)</f>
        <v>0</v>
      </c>
      <c r="BG639" s="217">
        <f>IF(N639="zákl. přenesená",J639,0)</f>
        <v>0</v>
      </c>
      <c r="BH639" s="217">
        <f>IF(N639="sníž. přenesená",J639,0)</f>
        <v>0</v>
      </c>
      <c r="BI639" s="217">
        <f>IF(N639="nulová",J639,0)</f>
        <v>0</v>
      </c>
      <c r="BJ639" s="18" t="s">
        <v>80</v>
      </c>
      <c r="BK639" s="217">
        <f>ROUND(I639*H639,2)</f>
        <v>0</v>
      </c>
      <c r="BL639" s="18" t="s">
        <v>272</v>
      </c>
      <c r="BM639" s="216" t="s">
        <v>748</v>
      </c>
    </row>
    <row r="640" s="2" customFormat="1">
      <c r="A640" s="39"/>
      <c r="B640" s="40"/>
      <c r="C640" s="41"/>
      <c r="D640" s="218" t="s">
        <v>124</v>
      </c>
      <c r="E640" s="41"/>
      <c r="F640" s="219" t="s">
        <v>747</v>
      </c>
      <c r="G640" s="41"/>
      <c r="H640" s="41"/>
      <c r="I640" s="220"/>
      <c r="J640" s="41"/>
      <c r="K640" s="41"/>
      <c r="L640" s="45"/>
      <c r="M640" s="221"/>
      <c r="N640" s="222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124</v>
      </c>
      <c r="AU640" s="18" t="s">
        <v>82</v>
      </c>
    </row>
    <row r="641" s="14" customFormat="1">
      <c r="A641" s="14"/>
      <c r="B641" s="233"/>
      <c r="C641" s="234"/>
      <c r="D641" s="218" t="s">
        <v>125</v>
      </c>
      <c r="E641" s="235" t="s">
        <v>19</v>
      </c>
      <c r="F641" s="236" t="s">
        <v>739</v>
      </c>
      <c r="G641" s="234"/>
      <c r="H641" s="237">
        <v>372.41300000000001</v>
      </c>
      <c r="I641" s="238"/>
      <c r="J641" s="234"/>
      <c r="K641" s="234"/>
      <c r="L641" s="239"/>
      <c r="M641" s="240"/>
      <c r="N641" s="241"/>
      <c r="O641" s="241"/>
      <c r="P641" s="241"/>
      <c r="Q641" s="241"/>
      <c r="R641" s="241"/>
      <c r="S641" s="241"/>
      <c r="T641" s="24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3" t="s">
        <v>125</v>
      </c>
      <c r="AU641" s="243" t="s">
        <v>82</v>
      </c>
      <c r="AV641" s="14" t="s">
        <v>82</v>
      </c>
      <c r="AW641" s="14" t="s">
        <v>33</v>
      </c>
      <c r="AX641" s="14" t="s">
        <v>72</v>
      </c>
      <c r="AY641" s="243" t="s">
        <v>114</v>
      </c>
    </row>
    <row r="642" s="15" customFormat="1">
      <c r="A642" s="15"/>
      <c r="B642" s="244"/>
      <c r="C642" s="245"/>
      <c r="D642" s="218" t="s">
        <v>125</v>
      </c>
      <c r="E642" s="246" t="s">
        <v>19</v>
      </c>
      <c r="F642" s="247" t="s">
        <v>127</v>
      </c>
      <c r="G642" s="245"/>
      <c r="H642" s="248">
        <v>372.41300000000001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54" t="s">
        <v>125</v>
      </c>
      <c r="AU642" s="254" t="s">
        <v>82</v>
      </c>
      <c r="AV642" s="15" t="s">
        <v>128</v>
      </c>
      <c r="AW642" s="15" t="s">
        <v>33</v>
      </c>
      <c r="AX642" s="15" t="s">
        <v>80</v>
      </c>
      <c r="AY642" s="254" t="s">
        <v>114</v>
      </c>
    </row>
    <row r="643" s="2" customFormat="1" ht="16.5" customHeight="1">
      <c r="A643" s="39"/>
      <c r="B643" s="40"/>
      <c r="C643" s="205" t="s">
        <v>749</v>
      </c>
      <c r="D643" s="205" t="s">
        <v>117</v>
      </c>
      <c r="E643" s="206" t="s">
        <v>750</v>
      </c>
      <c r="F643" s="207" t="s">
        <v>751</v>
      </c>
      <c r="G643" s="208" t="s">
        <v>202</v>
      </c>
      <c r="H643" s="209">
        <v>1083.9680000000001</v>
      </c>
      <c r="I643" s="210"/>
      <c r="J643" s="211">
        <f>ROUND(I643*H643,2)</f>
        <v>0</v>
      </c>
      <c r="K643" s="207" t="s">
        <v>121</v>
      </c>
      <c r="L643" s="45"/>
      <c r="M643" s="212" t="s">
        <v>19</v>
      </c>
      <c r="N643" s="213" t="s">
        <v>43</v>
      </c>
      <c r="O643" s="85"/>
      <c r="P643" s="214">
        <f>O643*H643</f>
        <v>0</v>
      </c>
      <c r="Q643" s="214">
        <v>0</v>
      </c>
      <c r="R643" s="214">
        <f>Q643*H643</f>
        <v>0</v>
      </c>
      <c r="S643" s="214">
        <v>0</v>
      </c>
      <c r="T643" s="215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16" t="s">
        <v>272</v>
      </c>
      <c r="AT643" s="216" t="s">
        <v>117</v>
      </c>
      <c r="AU643" s="216" t="s">
        <v>82</v>
      </c>
      <c r="AY643" s="18" t="s">
        <v>114</v>
      </c>
      <c r="BE643" s="217">
        <f>IF(N643="základní",J643,0)</f>
        <v>0</v>
      </c>
      <c r="BF643" s="217">
        <f>IF(N643="snížená",J643,0)</f>
        <v>0</v>
      </c>
      <c r="BG643" s="217">
        <f>IF(N643="zákl. přenesená",J643,0)</f>
        <v>0</v>
      </c>
      <c r="BH643" s="217">
        <f>IF(N643="sníž. přenesená",J643,0)</f>
        <v>0</v>
      </c>
      <c r="BI643" s="217">
        <f>IF(N643="nulová",J643,0)</f>
        <v>0</v>
      </c>
      <c r="BJ643" s="18" t="s">
        <v>80</v>
      </c>
      <c r="BK643" s="217">
        <f>ROUND(I643*H643,2)</f>
        <v>0</v>
      </c>
      <c r="BL643" s="18" t="s">
        <v>272</v>
      </c>
      <c r="BM643" s="216" t="s">
        <v>752</v>
      </c>
    </row>
    <row r="644" s="2" customFormat="1">
      <c r="A644" s="39"/>
      <c r="B644" s="40"/>
      <c r="C644" s="41"/>
      <c r="D644" s="218" t="s">
        <v>124</v>
      </c>
      <c r="E644" s="41"/>
      <c r="F644" s="219" t="s">
        <v>753</v>
      </c>
      <c r="G644" s="41"/>
      <c r="H644" s="41"/>
      <c r="I644" s="220"/>
      <c r="J644" s="41"/>
      <c r="K644" s="41"/>
      <c r="L644" s="45"/>
      <c r="M644" s="221"/>
      <c r="N644" s="222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124</v>
      </c>
      <c r="AU644" s="18" t="s">
        <v>82</v>
      </c>
    </row>
    <row r="645" s="13" customFormat="1">
      <c r="A645" s="13"/>
      <c r="B645" s="223"/>
      <c r="C645" s="224"/>
      <c r="D645" s="218" t="s">
        <v>125</v>
      </c>
      <c r="E645" s="225" t="s">
        <v>19</v>
      </c>
      <c r="F645" s="226" t="s">
        <v>219</v>
      </c>
      <c r="G645" s="224"/>
      <c r="H645" s="225" t="s">
        <v>19</v>
      </c>
      <c r="I645" s="227"/>
      <c r="J645" s="224"/>
      <c r="K645" s="224"/>
      <c r="L645" s="228"/>
      <c r="M645" s="229"/>
      <c r="N645" s="230"/>
      <c r="O645" s="230"/>
      <c r="P645" s="230"/>
      <c r="Q645" s="230"/>
      <c r="R645" s="230"/>
      <c r="S645" s="230"/>
      <c r="T645" s="23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2" t="s">
        <v>125</v>
      </c>
      <c r="AU645" s="232" t="s">
        <v>82</v>
      </c>
      <c r="AV645" s="13" t="s">
        <v>80</v>
      </c>
      <c r="AW645" s="13" t="s">
        <v>33</v>
      </c>
      <c r="AX645" s="13" t="s">
        <v>72</v>
      </c>
      <c r="AY645" s="232" t="s">
        <v>114</v>
      </c>
    </row>
    <row r="646" s="13" customFormat="1">
      <c r="A646" s="13"/>
      <c r="B646" s="223"/>
      <c r="C646" s="224"/>
      <c r="D646" s="218" t="s">
        <v>125</v>
      </c>
      <c r="E646" s="225" t="s">
        <v>19</v>
      </c>
      <c r="F646" s="226" t="s">
        <v>754</v>
      </c>
      <c r="G646" s="224"/>
      <c r="H646" s="225" t="s">
        <v>19</v>
      </c>
      <c r="I646" s="227"/>
      <c r="J646" s="224"/>
      <c r="K646" s="224"/>
      <c r="L646" s="228"/>
      <c r="M646" s="229"/>
      <c r="N646" s="230"/>
      <c r="O646" s="230"/>
      <c r="P646" s="230"/>
      <c r="Q646" s="230"/>
      <c r="R646" s="230"/>
      <c r="S646" s="230"/>
      <c r="T646" s="23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2" t="s">
        <v>125</v>
      </c>
      <c r="AU646" s="232" t="s">
        <v>82</v>
      </c>
      <c r="AV646" s="13" t="s">
        <v>80</v>
      </c>
      <c r="AW646" s="13" t="s">
        <v>33</v>
      </c>
      <c r="AX646" s="13" t="s">
        <v>72</v>
      </c>
      <c r="AY646" s="232" t="s">
        <v>114</v>
      </c>
    </row>
    <row r="647" s="14" customFormat="1">
      <c r="A647" s="14"/>
      <c r="B647" s="233"/>
      <c r="C647" s="234"/>
      <c r="D647" s="218" t="s">
        <v>125</v>
      </c>
      <c r="E647" s="235" t="s">
        <v>19</v>
      </c>
      <c r="F647" s="236" t="s">
        <v>755</v>
      </c>
      <c r="G647" s="234"/>
      <c r="H647" s="237">
        <v>577.21600000000001</v>
      </c>
      <c r="I647" s="238"/>
      <c r="J647" s="234"/>
      <c r="K647" s="234"/>
      <c r="L647" s="239"/>
      <c r="M647" s="240"/>
      <c r="N647" s="241"/>
      <c r="O647" s="241"/>
      <c r="P647" s="241"/>
      <c r="Q647" s="241"/>
      <c r="R647" s="241"/>
      <c r="S647" s="241"/>
      <c r="T647" s="24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3" t="s">
        <v>125</v>
      </c>
      <c r="AU647" s="243" t="s">
        <v>82</v>
      </c>
      <c r="AV647" s="14" t="s">
        <v>82</v>
      </c>
      <c r="AW647" s="14" t="s">
        <v>33</v>
      </c>
      <c r="AX647" s="14" t="s">
        <v>72</v>
      </c>
      <c r="AY647" s="243" t="s">
        <v>114</v>
      </c>
    </row>
    <row r="648" s="14" customFormat="1">
      <c r="A648" s="14"/>
      <c r="B648" s="233"/>
      <c r="C648" s="234"/>
      <c r="D648" s="218" t="s">
        <v>125</v>
      </c>
      <c r="E648" s="235" t="s">
        <v>19</v>
      </c>
      <c r="F648" s="236" t="s">
        <v>756</v>
      </c>
      <c r="G648" s="234"/>
      <c r="H648" s="237">
        <v>157.44</v>
      </c>
      <c r="I648" s="238"/>
      <c r="J648" s="234"/>
      <c r="K648" s="234"/>
      <c r="L648" s="239"/>
      <c r="M648" s="240"/>
      <c r="N648" s="241"/>
      <c r="O648" s="241"/>
      <c r="P648" s="241"/>
      <c r="Q648" s="241"/>
      <c r="R648" s="241"/>
      <c r="S648" s="241"/>
      <c r="T648" s="24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3" t="s">
        <v>125</v>
      </c>
      <c r="AU648" s="243" t="s">
        <v>82</v>
      </c>
      <c r="AV648" s="14" t="s">
        <v>82</v>
      </c>
      <c r="AW648" s="14" t="s">
        <v>33</v>
      </c>
      <c r="AX648" s="14" t="s">
        <v>72</v>
      </c>
      <c r="AY648" s="243" t="s">
        <v>114</v>
      </c>
    </row>
    <row r="649" s="14" customFormat="1">
      <c r="A649" s="14"/>
      <c r="B649" s="233"/>
      <c r="C649" s="234"/>
      <c r="D649" s="218" t="s">
        <v>125</v>
      </c>
      <c r="E649" s="235" t="s">
        <v>19</v>
      </c>
      <c r="F649" s="236" t="s">
        <v>757</v>
      </c>
      <c r="G649" s="234"/>
      <c r="H649" s="237">
        <v>336.91199999999998</v>
      </c>
      <c r="I649" s="238"/>
      <c r="J649" s="234"/>
      <c r="K649" s="234"/>
      <c r="L649" s="239"/>
      <c r="M649" s="240"/>
      <c r="N649" s="241"/>
      <c r="O649" s="241"/>
      <c r="P649" s="241"/>
      <c r="Q649" s="241"/>
      <c r="R649" s="241"/>
      <c r="S649" s="241"/>
      <c r="T649" s="24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3" t="s">
        <v>125</v>
      </c>
      <c r="AU649" s="243" t="s">
        <v>82</v>
      </c>
      <c r="AV649" s="14" t="s">
        <v>82</v>
      </c>
      <c r="AW649" s="14" t="s">
        <v>33</v>
      </c>
      <c r="AX649" s="14" t="s">
        <v>72</v>
      </c>
      <c r="AY649" s="243" t="s">
        <v>114</v>
      </c>
    </row>
    <row r="650" s="14" customFormat="1">
      <c r="A650" s="14"/>
      <c r="B650" s="233"/>
      <c r="C650" s="234"/>
      <c r="D650" s="218" t="s">
        <v>125</v>
      </c>
      <c r="E650" s="235" t="s">
        <v>19</v>
      </c>
      <c r="F650" s="236" t="s">
        <v>758</v>
      </c>
      <c r="G650" s="234"/>
      <c r="H650" s="237">
        <v>12.4</v>
      </c>
      <c r="I650" s="238"/>
      <c r="J650" s="234"/>
      <c r="K650" s="234"/>
      <c r="L650" s="239"/>
      <c r="M650" s="240"/>
      <c r="N650" s="241"/>
      <c r="O650" s="241"/>
      <c r="P650" s="241"/>
      <c r="Q650" s="241"/>
      <c r="R650" s="241"/>
      <c r="S650" s="241"/>
      <c r="T650" s="24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3" t="s">
        <v>125</v>
      </c>
      <c r="AU650" s="243" t="s">
        <v>82</v>
      </c>
      <c r="AV650" s="14" t="s">
        <v>82</v>
      </c>
      <c r="AW650" s="14" t="s">
        <v>33</v>
      </c>
      <c r="AX650" s="14" t="s">
        <v>72</v>
      </c>
      <c r="AY650" s="243" t="s">
        <v>114</v>
      </c>
    </row>
    <row r="651" s="15" customFormat="1">
      <c r="A651" s="15"/>
      <c r="B651" s="244"/>
      <c r="C651" s="245"/>
      <c r="D651" s="218" t="s">
        <v>125</v>
      </c>
      <c r="E651" s="246" t="s">
        <v>19</v>
      </c>
      <c r="F651" s="247" t="s">
        <v>127</v>
      </c>
      <c r="G651" s="245"/>
      <c r="H651" s="248">
        <v>1083.9680000000001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4" t="s">
        <v>125</v>
      </c>
      <c r="AU651" s="254" t="s">
        <v>82</v>
      </c>
      <c r="AV651" s="15" t="s">
        <v>128</v>
      </c>
      <c r="AW651" s="15" t="s">
        <v>33</v>
      </c>
      <c r="AX651" s="15" t="s">
        <v>80</v>
      </c>
      <c r="AY651" s="254" t="s">
        <v>114</v>
      </c>
    </row>
    <row r="652" s="2" customFormat="1" ht="16.5" customHeight="1">
      <c r="A652" s="39"/>
      <c r="B652" s="40"/>
      <c r="C652" s="259" t="s">
        <v>759</v>
      </c>
      <c r="D652" s="259" t="s">
        <v>183</v>
      </c>
      <c r="E652" s="260" t="s">
        <v>760</v>
      </c>
      <c r="F652" s="261" t="s">
        <v>761</v>
      </c>
      <c r="G652" s="262" t="s">
        <v>202</v>
      </c>
      <c r="H652" s="263">
        <v>1192.365</v>
      </c>
      <c r="I652" s="264"/>
      <c r="J652" s="265">
        <f>ROUND(I652*H652,2)</f>
        <v>0</v>
      </c>
      <c r="K652" s="261" t="s">
        <v>121</v>
      </c>
      <c r="L652" s="266"/>
      <c r="M652" s="267" t="s">
        <v>19</v>
      </c>
      <c r="N652" s="268" t="s">
        <v>43</v>
      </c>
      <c r="O652" s="85"/>
      <c r="P652" s="214">
        <f>O652*H652</f>
        <v>0</v>
      </c>
      <c r="Q652" s="214">
        <v>0.0022000000000000001</v>
      </c>
      <c r="R652" s="214">
        <f>Q652*H652</f>
        <v>2.6232030000000002</v>
      </c>
      <c r="S652" s="214">
        <v>0</v>
      </c>
      <c r="T652" s="215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6" t="s">
        <v>386</v>
      </c>
      <c r="AT652" s="216" t="s">
        <v>183</v>
      </c>
      <c r="AU652" s="216" t="s">
        <v>82</v>
      </c>
      <c r="AY652" s="18" t="s">
        <v>114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8" t="s">
        <v>80</v>
      </c>
      <c r="BK652" s="217">
        <f>ROUND(I652*H652,2)</f>
        <v>0</v>
      </c>
      <c r="BL652" s="18" t="s">
        <v>272</v>
      </c>
      <c r="BM652" s="216" t="s">
        <v>762</v>
      </c>
    </row>
    <row r="653" s="2" customFormat="1">
      <c r="A653" s="39"/>
      <c r="B653" s="40"/>
      <c r="C653" s="41"/>
      <c r="D653" s="218" t="s">
        <v>124</v>
      </c>
      <c r="E653" s="41"/>
      <c r="F653" s="219" t="s">
        <v>761</v>
      </c>
      <c r="G653" s="41"/>
      <c r="H653" s="41"/>
      <c r="I653" s="220"/>
      <c r="J653" s="41"/>
      <c r="K653" s="41"/>
      <c r="L653" s="45"/>
      <c r="M653" s="221"/>
      <c r="N653" s="222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124</v>
      </c>
      <c r="AU653" s="18" t="s">
        <v>82</v>
      </c>
    </row>
    <row r="654" s="14" customFormat="1">
      <c r="A654" s="14"/>
      <c r="B654" s="233"/>
      <c r="C654" s="234"/>
      <c r="D654" s="218" t="s">
        <v>125</v>
      </c>
      <c r="E654" s="235" t="s">
        <v>19</v>
      </c>
      <c r="F654" s="236" t="s">
        <v>763</v>
      </c>
      <c r="G654" s="234"/>
      <c r="H654" s="237">
        <v>1192.365</v>
      </c>
      <c r="I654" s="238"/>
      <c r="J654" s="234"/>
      <c r="K654" s="234"/>
      <c r="L654" s="239"/>
      <c r="M654" s="240"/>
      <c r="N654" s="241"/>
      <c r="O654" s="241"/>
      <c r="P654" s="241"/>
      <c r="Q654" s="241"/>
      <c r="R654" s="241"/>
      <c r="S654" s="241"/>
      <c r="T654" s="24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3" t="s">
        <v>125</v>
      </c>
      <c r="AU654" s="243" t="s">
        <v>82</v>
      </c>
      <c r="AV654" s="14" t="s">
        <v>82</v>
      </c>
      <c r="AW654" s="14" t="s">
        <v>33</v>
      </c>
      <c r="AX654" s="14" t="s">
        <v>72</v>
      </c>
      <c r="AY654" s="243" t="s">
        <v>114</v>
      </c>
    </row>
    <row r="655" s="15" customFormat="1">
      <c r="A655" s="15"/>
      <c r="B655" s="244"/>
      <c r="C655" s="245"/>
      <c r="D655" s="218" t="s">
        <v>125</v>
      </c>
      <c r="E655" s="246" t="s">
        <v>19</v>
      </c>
      <c r="F655" s="247" t="s">
        <v>127</v>
      </c>
      <c r="G655" s="245"/>
      <c r="H655" s="248">
        <v>1192.365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54" t="s">
        <v>125</v>
      </c>
      <c r="AU655" s="254" t="s">
        <v>82</v>
      </c>
      <c r="AV655" s="15" t="s">
        <v>128</v>
      </c>
      <c r="AW655" s="15" t="s">
        <v>33</v>
      </c>
      <c r="AX655" s="15" t="s">
        <v>80</v>
      </c>
      <c r="AY655" s="254" t="s">
        <v>114</v>
      </c>
    </row>
    <row r="656" s="2" customFormat="1" ht="16.5" customHeight="1">
      <c r="A656" s="39"/>
      <c r="B656" s="40"/>
      <c r="C656" s="205" t="s">
        <v>764</v>
      </c>
      <c r="D656" s="205" t="s">
        <v>117</v>
      </c>
      <c r="E656" s="206" t="s">
        <v>765</v>
      </c>
      <c r="F656" s="207" t="s">
        <v>766</v>
      </c>
      <c r="G656" s="208" t="s">
        <v>186</v>
      </c>
      <c r="H656" s="209">
        <v>5.1790000000000003</v>
      </c>
      <c r="I656" s="210"/>
      <c r="J656" s="211">
        <f>ROUND(I656*H656,2)</f>
        <v>0</v>
      </c>
      <c r="K656" s="207" t="s">
        <v>121</v>
      </c>
      <c r="L656" s="45"/>
      <c r="M656" s="212" t="s">
        <v>19</v>
      </c>
      <c r="N656" s="213" t="s">
        <v>43</v>
      </c>
      <c r="O656" s="85"/>
      <c r="P656" s="214">
        <f>O656*H656</f>
        <v>0</v>
      </c>
      <c r="Q656" s="214">
        <v>0</v>
      </c>
      <c r="R656" s="214">
        <f>Q656*H656</f>
        <v>0</v>
      </c>
      <c r="S656" s="214">
        <v>0</v>
      </c>
      <c r="T656" s="215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16" t="s">
        <v>272</v>
      </c>
      <c r="AT656" s="216" t="s">
        <v>117</v>
      </c>
      <c r="AU656" s="216" t="s">
        <v>82</v>
      </c>
      <c r="AY656" s="18" t="s">
        <v>114</v>
      </c>
      <c r="BE656" s="217">
        <f>IF(N656="základní",J656,0)</f>
        <v>0</v>
      </c>
      <c r="BF656" s="217">
        <f>IF(N656="snížená",J656,0)</f>
        <v>0</v>
      </c>
      <c r="BG656" s="217">
        <f>IF(N656="zákl. přenesená",J656,0)</f>
        <v>0</v>
      </c>
      <c r="BH656" s="217">
        <f>IF(N656="sníž. přenesená",J656,0)</f>
        <v>0</v>
      </c>
      <c r="BI656" s="217">
        <f>IF(N656="nulová",J656,0)</f>
        <v>0</v>
      </c>
      <c r="BJ656" s="18" t="s">
        <v>80</v>
      </c>
      <c r="BK656" s="217">
        <f>ROUND(I656*H656,2)</f>
        <v>0</v>
      </c>
      <c r="BL656" s="18" t="s">
        <v>272</v>
      </c>
      <c r="BM656" s="216" t="s">
        <v>767</v>
      </c>
    </row>
    <row r="657" s="2" customFormat="1">
      <c r="A657" s="39"/>
      <c r="B657" s="40"/>
      <c r="C657" s="41"/>
      <c r="D657" s="218" t="s">
        <v>124</v>
      </c>
      <c r="E657" s="41"/>
      <c r="F657" s="219" t="s">
        <v>768</v>
      </c>
      <c r="G657" s="41"/>
      <c r="H657" s="41"/>
      <c r="I657" s="220"/>
      <c r="J657" s="41"/>
      <c r="K657" s="41"/>
      <c r="L657" s="45"/>
      <c r="M657" s="221"/>
      <c r="N657" s="222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124</v>
      </c>
      <c r="AU657" s="18" t="s">
        <v>82</v>
      </c>
    </row>
    <row r="658" s="2" customFormat="1" ht="16.5" customHeight="1">
      <c r="A658" s="39"/>
      <c r="B658" s="40"/>
      <c r="C658" s="205" t="s">
        <v>769</v>
      </c>
      <c r="D658" s="205" t="s">
        <v>117</v>
      </c>
      <c r="E658" s="206" t="s">
        <v>770</v>
      </c>
      <c r="F658" s="207" t="s">
        <v>771</v>
      </c>
      <c r="G658" s="208" t="s">
        <v>186</v>
      </c>
      <c r="H658" s="209">
        <v>5.1790000000000003</v>
      </c>
      <c r="I658" s="210"/>
      <c r="J658" s="211">
        <f>ROUND(I658*H658,2)</f>
        <v>0</v>
      </c>
      <c r="K658" s="207" t="s">
        <v>121</v>
      </c>
      <c r="L658" s="45"/>
      <c r="M658" s="212" t="s">
        <v>19</v>
      </c>
      <c r="N658" s="213" t="s">
        <v>43</v>
      </c>
      <c r="O658" s="85"/>
      <c r="P658" s="214">
        <f>O658*H658</f>
        <v>0</v>
      </c>
      <c r="Q658" s="214">
        <v>0</v>
      </c>
      <c r="R658" s="214">
        <f>Q658*H658</f>
        <v>0</v>
      </c>
      <c r="S658" s="214">
        <v>0</v>
      </c>
      <c r="T658" s="21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16" t="s">
        <v>272</v>
      </c>
      <c r="AT658" s="216" t="s">
        <v>117</v>
      </c>
      <c r="AU658" s="216" t="s">
        <v>82</v>
      </c>
      <c r="AY658" s="18" t="s">
        <v>114</v>
      </c>
      <c r="BE658" s="217">
        <f>IF(N658="základní",J658,0)</f>
        <v>0</v>
      </c>
      <c r="BF658" s="217">
        <f>IF(N658="snížená",J658,0)</f>
        <v>0</v>
      </c>
      <c r="BG658" s="217">
        <f>IF(N658="zákl. přenesená",J658,0)</f>
        <v>0</v>
      </c>
      <c r="BH658" s="217">
        <f>IF(N658="sníž. přenesená",J658,0)</f>
        <v>0</v>
      </c>
      <c r="BI658" s="217">
        <f>IF(N658="nulová",J658,0)</f>
        <v>0</v>
      </c>
      <c r="BJ658" s="18" t="s">
        <v>80</v>
      </c>
      <c r="BK658" s="217">
        <f>ROUND(I658*H658,2)</f>
        <v>0</v>
      </c>
      <c r="BL658" s="18" t="s">
        <v>272</v>
      </c>
      <c r="BM658" s="216" t="s">
        <v>772</v>
      </c>
    </row>
    <row r="659" s="2" customFormat="1">
      <c r="A659" s="39"/>
      <c r="B659" s="40"/>
      <c r="C659" s="41"/>
      <c r="D659" s="218" t="s">
        <v>124</v>
      </c>
      <c r="E659" s="41"/>
      <c r="F659" s="219" t="s">
        <v>773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124</v>
      </c>
      <c r="AU659" s="18" t="s">
        <v>82</v>
      </c>
    </row>
    <row r="660" s="12" customFormat="1" ht="22.8" customHeight="1">
      <c r="A660" s="12"/>
      <c r="B660" s="189"/>
      <c r="C660" s="190"/>
      <c r="D660" s="191" t="s">
        <v>71</v>
      </c>
      <c r="E660" s="203" t="s">
        <v>774</v>
      </c>
      <c r="F660" s="203" t="s">
        <v>775</v>
      </c>
      <c r="G660" s="190"/>
      <c r="H660" s="190"/>
      <c r="I660" s="193"/>
      <c r="J660" s="204">
        <f>BK660</f>
        <v>0</v>
      </c>
      <c r="K660" s="190"/>
      <c r="L660" s="195"/>
      <c r="M660" s="196"/>
      <c r="N660" s="197"/>
      <c r="O660" s="197"/>
      <c r="P660" s="198">
        <f>SUM(P661:P707)</f>
        <v>0</v>
      </c>
      <c r="Q660" s="197"/>
      <c r="R660" s="198">
        <f>SUM(R661:R707)</f>
        <v>0.99691894000000003</v>
      </c>
      <c r="S660" s="197"/>
      <c r="T660" s="199">
        <f>SUM(T661:T707)</f>
        <v>0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200" t="s">
        <v>82</v>
      </c>
      <c r="AT660" s="201" t="s">
        <v>71</v>
      </c>
      <c r="AU660" s="201" t="s">
        <v>80</v>
      </c>
      <c r="AY660" s="200" t="s">
        <v>114</v>
      </c>
      <c r="BK660" s="202">
        <f>SUM(BK661:BK707)</f>
        <v>0</v>
      </c>
    </row>
    <row r="661" s="2" customFormat="1" ht="16.5" customHeight="1">
      <c r="A661" s="39"/>
      <c r="B661" s="40"/>
      <c r="C661" s="205" t="s">
        <v>776</v>
      </c>
      <c r="D661" s="205" t="s">
        <v>117</v>
      </c>
      <c r="E661" s="206" t="s">
        <v>777</v>
      </c>
      <c r="F661" s="207" t="s">
        <v>778</v>
      </c>
      <c r="G661" s="208" t="s">
        <v>174</v>
      </c>
      <c r="H661" s="209">
        <v>56.405999999999999</v>
      </c>
      <c r="I661" s="210"/>
      <c r="J661" s="211">
        <f>ROUND(I661*H661,2)</f>
        <v>0</v>
      </c>
      <c r="K661" s="207" t="s">
        <v>121</v>
      </c>
      <c r="L661" s="45"/>
      <c r="M661" s="212" t="s">
        <v>19</v>
      </c>
      <c r="N661" s="213" t="s">
        <v>43</v>
      </c>
      <c r="O661" s="85"/>
      <c r="P661" s="214">
        <f>O661*H661</f>
        <v>0</v>
      </c>
      <c r="Q661" s="214">
        <v>0.0060000000000000001</v>
      </c>
      <c r="R661" s="214">
        <f>Q661*H661</f>
        <v>0.33843600000000001</v>
      </c>
      <c r="S661" s="214">
        <v>0</v>
      </c>
      <c r="T661" s="215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6" t="s">
        <v>272</v>
      </c>
      <c r="AT661" s="216" t="s">
        <v>117</v>
      </c>
      <c r="AU661" s="216" t="s">
        <v>82</v>
      </c>
      <c r="AY661" s="18" t="s">
        <v>114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8" t="s">
        <v>80</v>
      </c>
      <c r="BK661" s="217">
        <f>ROUND(I661*H661,2)</f>
        <v>0</v>
      </c>
      <c r="BL661" s="18" t="s">
        <v>272</v>
      </c>
      <c r="BM661" s="216" t="s">
        <v>779</v>
      </c>
    </row>
    <row r="662" s="2" customFormat="1">
      <c r="A662" s="39"/>
      <c r="B662" s="40"/>
      <c r="C662" s="41"/>
      <c r="D662" s="218" t="s">
        <v>124</v>
      </c>
      <c r="E662" s="41"/>
      <c r="F662" s="219" t="s">
        <v>780</v>
      </c>
      <c r="G662" s="41"/>
      <c r="H662" s="41"/>
      <c r="I662" s="220"/>
      <c r="J662" s="41"/>
      <c r="K662" s="41"/>
      <c r="L662" s="45"/>
      <c r="M662" s="221"/>
      <c r="N662" s="222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124</v>
      </c>
      <c r="AU662" s="18" t="s">
        <v>82</v>
      </c>
    </row>
    <row r="663" s="13" customFormat="1">
      <c r="A663" s="13"/>
      <c r="B663" s="223"/>
      <c r="C663" s="224"/>
      <c r="D663" s="218" t="s">
        <v>125</v>
      </c>
      <c r="E663" s="225" t="s">
        <v>19</v>
      </c>
      <c r="F663" s="226" t="s">
        <v>219</v>
      </c>
      <c r="G663" s="224"/>
      <c r="H663" s="225" t="s">
        <v>19</v>
      </c>
      <c r="I663" s="227"/>
      <c r="J663" s="224"/>
      <c r="K663" s="224"/>
      <c r="L663" s="228"/>
      <c r="M663" s="229"/>
      <c r="N663" s="230"/>
      <c r="O663" s="230"/>
      <c r="P663" s="230"/>
      <c r="Q663" s="230"/>
      <c r="R663" s="230"/>
      <c r="S663" s="230"/>
      <c r="T663" s="23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2" t="s">
        <v>125</v>
      </c>
      <c r="AU663" s="232" t="s">
        <v>82</v>
      </c>
      <c r="AV663" s="13" t="s">
        <v>80</v>
      </c>
      <c r="AW663" s="13" t="s">
        <v>33</v>
      </c>
      <c r="AX663" s="13" t="s">
        <v>72</v>
      </c>
      <c r="AY663" s="232" t="s">
        <v>114</v>
      </c>
    </row>
    <row r="664" s="13" customFormat="1">
      <c r="A664" s="13"/>
      <c r="B664" s="223"/>
      <c r="C664" s="224"/>
      <c r="D664" s="218" t="s">
        <v>125</v>
      </c>
      <c r="E664" s="225" t="s">
        <v>19</v>
      </c>
      <c r="F664" s="226" t="s">
        <v>781</v>
      </c>
      <c r="G664" s="224"/>
      <c r="H664" s="225" t="s">
        <v>19</v>
      </c>
      <c r="I664" s="227"/>
      <c r="J664" s="224"/>
      <c r="K664" s="224"/>
      <c r="L664" s="228"/>
      <c r="M664" s="229"/>
      <c r="N664" s="230"/>
      <c r="O664" s="230"/>
      <c r="P664" s="230"/>
      <c r="Q664" s="230"/>
      <c r="R664" s="230"/>
      <c r="S664" s="230"/>
      <c r="T664" s="231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2" t="s">
        <v>125</v>
      </c>
      <c r="AU664" s="232" t="s">
        <v>82</v>
      </c>
      <c r="AV664" s="13" t="s">
        <v>80</v>
      </c>
      <c r="AW664" s="13" t="s">
        <v>33</v>
      </c>
      <c r="AX664" s="13" t="s">
        <v>72</v>
      </c>
      <c r="AY664" s="232" t="s">
        <v>114</v>
      </c>
    </row>
    <row r="665" s="13" customFormat="1">
      <c r="A665" s="13"/>
      <c r="B665" s="223"/>
      <c r="C665" s="224"/>
      <c r="D665" s="218" t="s">
        <v>125</v>
      </c>
      <c r="E665" s="225" t="s">
        <v>19</v>
      </c>
      <c r="F665" s="226" t="s">
        <v>782</v>
      </c>
      <c r="G665" s="224"/>
      <c r="H665" s="225" t="s">
        <v>19</v>
      </c>
      <c r="I665" s="227"/>
      <c r="J665" s="224"/>
      <c r="K665" s="224"/>
      <c r="L665" s="228"/>
      <c r="M665" s="229"/>
      <c r="N665" s="230"/>
      <c r="O665" s="230"/>
      <c r="P665" s="230"/>
      <c r="Q665" s="230"/>
      <c r="R665" s="230"/>
      <c r="S665" s="230"/>
      <c r="T665" s="23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2" t="s">
        <v>125</v>
      </c>
      <c r="AU665" s="232" t="s">
        <v>82</v>
      </c>
      <c r="AV665" s="13" t="s">
        <v>80</v>
      </c>
      <c r="AW665" s="13" t="s">
        <v>33</v>
      </c>
      <c r="AX665" s="13" t="s">
        <v>72</v>
      </c>
      <c r="AY665" s="232" t="s">
        <v>114</v>
      </c>
    </row>
    <row r="666" s="14" customFormat="1">
      <c r="A666" s="14"/>
      <c r="B666" s="233"/>
      <c r="C666" s="234"/>
      <c r="D666" s="218" t="s">
        <v>125</v>
      </c>
      <c r="E666" s="235" t="s">
        <v>19</v>
      </c>
      <c r="F666" s="236" t="s">
        <v>783</v>
      </c>
      <c r="G666" s="234"/>
      <c r="H666" s="237">
        <v>37.622</v>
      </c>
      <c r="I666" s="238"/>
      <c r="J666" s="234"/>
      <c r="K666" s="234"/>
      <c r="L666" s="239"/>
      <c r="M666" s="240"/>
      <c r="N666" s="241"/>
      <c r="O666" s="241"/>
      <c r="P666" s="241"/>
      <c r="Q666" s="241"/>
      <c r="R666" s="241"/>
      <c r="S666" s="241"/>
      <c r="T666" s="24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3" t="s">
        <v>125</v>
      </c>
      <c r="AU666" s="243" t="s">
        <v>82</v>
      </c>
      <c r="AV666" s="14" t="s">
        <v>82</v>
      </c>
      <c r="AW666" s="14" t="s">
        <v>33</v>
      </c>
      <c r="AX666" s="14" t="s">
        <v>72</v>
      </c>
      <c r="AY666" s="243" t="s">
        <v>114</v>
      </c>
    </row>
    <row r="667" s="14" customFormat="1">
      <c r="A667" s="14"/>
      <c r="B667" s="233"/>
      <c r="C667" s="234"/>
      <c r="D667" s="218" t="s">
        <v>125</v>
      </c>
      <c r="E667" s="235" t="s">
        <v>19</v>
      </c>
      <c r="F667" s="236" t="s">
        <v>784</v>
      </c>
      <c r="G667" s="234"/>
      <c r="H667" s="237">
        <v>12</v>
      </c>
      <c r="I667" s="238"/>
      <c r="J667" s="234"/>
      <c r="K667" s="234"/>
      <c r="L667" s="239"/>
      <c r="M667" s="240"/>
      <c r="N667" s="241"/>
      <c r="O667" s="241"/>
      <c r="P667" s="241"/>
      <c r="Q667" s="241"/>
      <c r="R667" s="241"/>
      <c r="S667" s="241"/>
      <c r="T667" s="24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3" t="s">
        <v>125</v>
      </c>
      <c r="AU667" s="243" t="s">
        <v>82</v>
      </c>
      <c r="AV667" s="14" t="s">
        <v>82</v>
      </c>
      <c r="AW667" s="14" t="s">
        <v>33</v>
      </c>
      <c r="AX667" s="14" t="s">
        <v>72</v>
      </c>
      <c r="AY667" s="243" t="s">
        <v>114</v>
      </c>
    </row>
    <row r="668" s="13" customFormat="1">
      <c r="A668" s="13"/>
      <c r="B668" s="223"/>
      <c r="C668" s="224"/>
      <c r="D668" s="218" t="s">
        <v>125</v>
      </c>
      <c r="E668" s="225" t="s">
        <v>19</v>
      </c>
      <c r="F668" s="226" t="s">
        <v>785</v>
      </c>
      <c r="G668" s="224"/>
      <c r="H668" s="225" t="s">
        <v>19</v>
      </c>
      <c r="I668" s="227"/>
      <c r="J668" s="224"/>
      <c r="K668" s="224"/>
      <c r="L668" s="228"/>
      <c r="M668" s="229"/>
      <c r="N668" s="230"/>
      <c r="O668" s="230"/>
      <c r="P668" s="230"/>
      <c r="Q668" s="230"/>
      <c r="R668" s="230"/>
      <c r="S668" s="230"/>
      <c r="T668" s="23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2" t="s">
        <v>125</v>
      </c>
      <c r="AU668" s="232" t="s">
        <v>82</v>
      </c>
      <c r="AV668" s="13" t="s">
        <v>80</v>
      </c>
      <c r="AW668" s="13" t="s">
        <v>33</v>
      </c>
      <c r="AX668" s="13" t="s">
        <v>72</v>
      </c>
      <c r="AY668" s="232" t="s">
        <v>114</v>
      </c>
    </row>
    <row r="669" s="13" customFormat="1">
      <c r="A669" s="13"/>
      <c r="B669" s="223"/>
      <c r="C669" s="224"/>
      <c r="D669" s="218" t="s">
        <v>125</v>
      </c>
      <c r="E669" s="225" t="s">
        <v>19</v>
      </c>
      <c r="F669" s="226" t="s">
        <v>786</v>
      </c>
      <c r="G669" s="224"/>
      <c r="H669" s="225" t="s">
        <v>19</v>
      </c>
      <c r="I669" s="227"/>
      <c r="J669" s="224"/>
      <c r="K669" s="224"/>
      <c r="L669" s="228"/>
      <c r="M669" s="229"/>
      <c r="N669" s="230"/>
      <c r="O669" s="230"/>
      <c r="P669" s="230"/>
      <c r="Q669" s="230"/>
      <c r="R669" s="230"/>
      <c r="S669" s="230"/>
      <c r="T669" s="231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2" t="s">
        <v>125</v>
      </c>
      <c r="AU669" s="232" t="s">
        <v>82</v>
      </c>
      <c r="AV669" s="13" t="s">
        <v>80</v>
      </c>
      <c r="AW669" s="13" t="s">
        <v>33</v>
      </c>
      <c r="AX669" s="13" t="s">
        <v>72</v>
      </c>
      <c r="AY669" s="232" t="s">
        <v>114</v>
      </c>
    </row>
    <row r="670" s="14" customFormat="1">
      <c r="A670" s="14"/>
      <c r="B670" s="233"/>
      <c r="C670" s="234"/>
      <c r="D670" s="218" t="s">
        <v>125</v>
      </c>
      <c r="E670" s="235" t="s">
        <v>19</v>
      </c>
      <c r="F670" s="236" t="s">
        <v>787</v>
      </c>
      <c r="G670" s="234"/>
      <c r="H670" s="237">
        <v>6.7839999999999998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3" t="s">
        <v>125</v>
      </c>
      <c r="AU670" s="243" t="s">
        <v>82</v>
      </c>
      <c r="AV670" s="14" t="s">
        <v>82</v>
      </c>
      <c r="AW670" s="14" t="s">
        <v>33</v>
      </c>
      <c r="AX670" s="14" t="s">
        <v>72</v>
      </c>
      <c r="AY670" s="243" t="s">
        <v>114</v>
      </c>
    </row>
    <row r="671" s="15" customFormat="1">
      <c r="A671" s="15"/>
      <c r="B671" s="244"/>
      <c r="C671" s="245"/>
      <c r="D671" s="218" t="s">
        <v>125</v>
      </c>
      <c r="E671" s="246" t="s">
        <v>19</v>
      </c>
      <c r="F671" s="247" t="s">
        <v>127</v>
      </c>
      <c r="G671" s="245"/>
      <c r="H671" s="248">
        <v>56.405999999999999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54" t="s">
        <v>125</v>
      </c>
      <c r="AU671" s="254" t="s">
        <v>82</v>
      </c>
      <c r="AV671" s="15" t="s">
        <v>128</v>
      </c>
      <c r="AW671" s="15" t="s">
        <v>33</v>
      </c>
      <c r="AX671" s="15" t="s">
        <v>80</v>
      </c>
      <c r="AY671" s="254" t="s">
        <v>114</v>
      </c>
    </row>
    <row r="672" s="2" customFormat="1" ht="21.75" customHeight="1">
      <c r="A672" s="39"/>
      <c r="B672" s="40"/>
      <c r="C672" s="205" t="s">
        <v>788</v>
      </c>
      <c r="D672" s="205" t="s">
        <v>117</v>
      </c>
      <c r="E672" s="206" t="s">
        <v>789</v>
      </c>
      <c r="F672" s="207" t="s">
        <v>790</v>
      </c>
      <c r="G672" s="208" t="s">
        <v>174</v>
      </c>
      <c r="H672" s="209">
        <v>182.50399999999999</v>
      </c>
      <c r="I672" s="210"/>
      <c r="J672" s="211">
        <f>ROUND(I672*H672,2)</f>
        <v>0</v>
      </c>
      <c r="K672" s="207" t="s">
        <v>121</v>
      </c>
      <c r="L672" s="45"/>
      <c r="M672" s="212" t="s">
        <v>19</v>
      </c>
      <c r="N672" s="213" t="s">
        <v>43</v>
      </c>
      <c r="O672" s="85"/>
      <c r="P672" s="214">
        <f>O672*H672</f>
        <v>0</v>
      </c>
      <c r="Q672" s="214">
        <v>0.00116</v>
      </c>
      <c r="R672" s="214">
        <f>Q672*H672</f>
        <v>0.21170464</v>
      </c>
      <c r="S672" s="214">
        <v>0</v>
      </c>
      <c r="T672" s="215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16" t="s">
        <v>272</v>
      </c>
      <c r="AT672" s="216" t="s">
        <v>117</v>
      </c>
      <c r="AU672" s="216" t="s">
        <v>82</v>
      </c>
      <c r="AY672" s="18" t="s">
        <v>114</v>
      </c>
      <c r="BE672" s="217">
        <f>IF(N672="základní",J672,0)</f>
        <v>0</v>
      </c>
      <c r="BF672" s="217">
        <f>IF(N672="snížená",J672,0)</f>
        <v>0</v>
      </c>
      <c r="BG672" s="217">
        <f>IF(N672="zákl. přenesená",J672,0)</f>
        <v>0</v>
      </c>
      <c r="BH672" s="217">
        <f>IF(N672="sníž. přenesená",J672,0)</f>
        <v>0</v>
      </c>
      <c r="BI672" s="217">
        <f>IF(N672="nulová",J672,0)</f>
        <v>0</v>
      </c>
      <c r="BJ672" s="18" t="s">
        <v>80</v>
      </c>
      <c r="BK672" s="217">
        <f>ROUND(I672*H672,2)</f>
        <v>0</v>
      </c>
      <c r="BL672" s="18" t="s">
        <v>272</v>
      </c>
      <c r="BM672" s="216" t="s">
        <v>791</v>
      </c>
    </row>
    <row r="673" s="2" customFormat="1">
      <c r="A673" s="39"/>
      <c r="B673" s="40"/>
      <c r="C673" s="41"/>
      <c r="D673" s="218" t="s">
        <v>124</v>
      </c>
      <c r="E673" s="41"/>
      <c r="F673" s="219" t="s">
        <v>792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124</v>
      </c>
      <c r="AU673" s="18" t="s">
        <v>82</v>
      </c>
    </row>
    <row r="674" s="13" customFormat="1">
      <c r="A674" s="13"/>
      <c r="B674" s="223"/>
      <c r="C674" s="224"/>
      <c r="D674" s="218" t="s">
        <v>125</v>
      </c>
      <c r="E674" s="225" t="s">
        <v>19</v>
      </c>
      <c r="F674" s="226" t="s">
        <v>219</v>
      </c>
      <c r="G674" s="224"/>
      <c r="H674" s="225" t="s">
        <v>19</v>
      </c>
      <c r="I674" s="227"/>
      <c r="J674" s="224"/>
      <c r="K674" s="224"/>
      <c r="L674" s="228"/>
      <c r="M674" s="229"/>
      <c r="N674" s="230"/>
      <c r="O674" s="230"/>
      <c r="P674" s="230"/>
      <c r="Q674" s="230"/>
      <c r="R674" s="230"/>
      <c r="S674" s="230"/>
      <c r="T674" s="23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2" t="s">
        <v>125</v>
      </c>
      <c r="AU674" s="232" t="s">
        <v>82</v>
      </c>
      <c r="AV674" s="13" t="s">
        <v>80</v>
      </c>
      <c r="AW674" s="13" t="s">
        <v>33</v>
      </c>
      <c r="AX674" s="13" t="s">
        <v>72</v>
      </c>
      <c r="AY674" s="232" t="s">
        <v>114</v>
      </c>
    </row>
    <row r="675" s="13" customFormat="1">
      <c r="A675" s="13"/>
      <c r="B675" s="223"/>
      <c r="C675" s="224"/>
      <c r="D675" s="218" t="s">
        <v>125</v>
      </c>
      <c r="E675" s="225" t="s">
        <v>19</v>
      </c>
      <c r="F675" s="226" t="s">
        <v>793</v>
      </c>
      <c r="G675" s="224"/>
      <c r="H675" s="225" t="s">
        <v>19</v>
      </c>
      <c r="I675" s="227"/>
      <c r="J675" s="224"/>
      <c r="K675" s="224"/>
      <c r="L675" s="228"/>
      <c r="M675" s="229"/>
      <c r="N675" s="230"/>
      <c r="O675" s="230"/>
      <c r="P675" s="230"/>
      <c r="Q675" s="230"/>
      <c r="R675" s="230"/>
      <c r="S675" s="230"/>
      <c r="T675" s="23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2" t="s">
        <v>125</v>
      </c>
      <c r="AU675" s="232" t="s">
        <v>82</v>
      </c>
      <c r="AV675" s="13" t="s">
        <v>80</v>
      </c>
      <c r="AW675" s="13" t="s">
        <v>33</v>
      </c>
      <c r="AX675" s="13" t="s">
        <v>72</v>
      </c>
      <c r="AY675" s="232" t="s">
        <v>114</v>
      </c>
    </row>
    <row r="676" s="14" customFormat="1">
      <c r="A676" s="14"/>
      <c r="B676" s="233"/>
      <c r="C676" s="234"/>
      <c r="D676" s="218" t="s">
        <v>125</v>
      </c>
      <c r="E676" s="235" t="s">
        <v>19</v>
      </c>
      <c r="F676" s="236" t="s">
        <v>794</v>
      </c>
      <c r="G676" s="234"/>
      <c r="H676" s="237">
        <v>182.50399999999999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3" t="s">
        <v>125</v>
      </c>
      <c r="AU676" s="243" t="s">
        <v>82</v>
      </c>
      <c r="AV676" s="14" t="s">
        <v>82</v>
      </c>
      <c r="AW676" s="14" t="s">
        <v>33</v>
      </c>
      <c r="AX676" s="14" t="s">
        <v>72</v>
      </c>
      <c r="AY676" s="243" t="s">
        <v>114</v>
      </c>
    </row>
    <row r="677" s="15" customFormat="1">
      <c r="A677" s="15"/>
      <c r="B677" s="244"/>
      <c r="C677" s="245"/>
      <c r="D677" s="218" t="s">
        <v>125</v>
      </c>
      <c r="E677" s="246" t="s">
        <v>19</v>
      </c>
      <c r="F677" s="247" t="s">
        <v>127</v>
      </c>
      <c r="G677" s="245"/>
      <c r="H677" s="248">
        <v>182.50399999999999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54" t="s">
        <v>125</v>
      </c>
      <c r="AU677" s="254" t="s">
        <v>82</v>
      </c>
      <c r="AV677" s="15" t="s">
        <v>128</v>
      </c>
      <c r="AW677" s="15" t="s">
        <v>33</v>
      </c>
      <c r="AX677" s="15" t="s">
        <v>80</v>
      </c>
      <c r="AY677" s="254" t="s">
        <v>114</v>
      </c>
    </row>
    <row r="678" s="2" customFormat="1" ht="16.5" customHeight="1">
      <c r="A678" s="39"/>
      <c r="B678" s="40"/>
      <c r="C678" s="259" t="s">
        <v>795</v>
      </c>
      <c r="D678" s="259" t="s">
        <v>183</v>
      </c>
      <c r="E678" s="260" t="s">
        <v>796</v>
      </c>
      <c r="F678" s="261" t="s">
        <v>797</v>
      </c>
      <c r="G678" s="262" t="s">
        <v>174</v>
      </c>
      <c r="H678" s="263">
        <v>239.089</v>
      </c>
      <c r="I678" s="264"/>
      <c r="J678" s="265">
        <f>ROUND(I678*H678,2)</f>
        <v>0</v>
      </c>
      <c r="K678" s="261" t="s">
        <v>121</v>
      </c>
      <c r="L678" s="266"/>
      <c r="M678" s="267" t="s">
        <v>19</v>
      </c>
      <c r="N678" s="268" t="s">
        <v>43</v>
      </c>
      <c r="O678" s="85"/>
      <c r="P678" s="214">
        <f>O678*H678</f>
        <v>0</v>
      </c>
      <c r="Q678" s="214">
        <v>0.0015</v>
      </c>
      <c r="R678" s="214">
        <f>Q678*H678</f>
        <v>0.35863349999999999</v>
      </c>
      <c r="S678" s="214">
        <v>0</v>
      </c>
      <c r="T678" s="215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16" t="s">
        <v>386</v>
      </c>
      <c r="AT678" s="216" t="s">
        <v>183</v>
      </c>
      <c r="AU678" s="216" t="s">
        <v>82</v>
      </c>
      <c r="AY678" s="18" t="s">
        <v>114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8" t="s">
        <v>80</v>
      </c>
      <c r="BK678" s="217">
        <f>ROUND(I678*H678,2)</f>
        <v>0</v>
      </c>
      <c r="BL678" s="18" t="s">
        <v>272</v>
      </c>
      <c r="BM678" s="216" t="s">
        <v>798</v>
      </c>
    </row>
    <row r="679" s="2" customFormat="1">
      <c r="A679" s="39"/>
      <c r="B679" s="40"/>
      <c r="C679" s="41"/>
      <c r="D679" s="218" t="s">
        <v>124</v>
      </c>
      <c r="E679" s="41"/>
      <c r="F679" s="219" t="s">
        <v>797</v>
      </c>
      <c r="G679" s="41"/>
      <c r="H679" s="41"/>
      <c r="I679" s="220"/>
      <c r="J679" s="41"/>
      <c r="K679" s="41"/>
      <c r="L679" s="45"/>
      <c r="M679" s="221"/>
      <c r="N679" s="222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124</v>
      </c>
      <c r="AU679" s="18" t="s">
        <v>82</v>
      </c>
    </row>
    <row r="680" s="13" customFormat="1">
      <c r="A680" s="13"/>
      <c r="B680" s="223"/>
      <c r="C680" s="224"/>
      <c r="D680" s="218" t="s">
        <v>125</v>
      </c>
      <c r="E680" s="225" t="s">
        <v>19</v>
      </c>
      <c r="F680" s="226" t="s">
        <v>793</v>
      </c>
      <c r="G680" s="224"/>
      <c r="H680" s="225" t="s">
        <v>19</v>
      </c>
      <c r="I680" s="227"/>
      <c r="J680" s="224"/>
      <c r="K680" s="224"/>
      <c r="L680" s="228"/>
      <c r="M680" s="229"/>
      <c r="N680" s="230"/>
      <c r="O680" s="230"/>
      <c r="P680" s="230"/>
      <c r="Q680" s="230"/>
      <c r="R680" s="230"/>
      <c r="S680" s="230"/>
      <c r="T680" s="23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2" t="s">
        <v>125</v>
      </c>
      <c r="AU680" s="232" t="s">
        <v>82</v>
      </c>
      <c r="AV680" s="13" t="s">
        <v>80</v>
      </c>
      <c r="AW680" s="13" t="s">
        <v>33</v>
      </c>
      <c r="AX680" s="13" t="s">
        <v>72</v>
      </c>
      <c r="AY680" s="232" t="s">
        <v>114</v>
      </c>
    </row>
    <row r="681" s="14" customFormat="1">
      <c r="A681" s="14"/>
      <c r="B681" s="233"/>
      <c r="C681" s="234"/>
      <c r="D681" s="218" t="s">
        <v>125</v>
      </c>
      <c r="E681" s="235" t="s">
        <v>19</v>
      </c>
      <c r="F681" s="236" t="s">
        <v>799</v>
      </c>
      <c r="G681" s="234"/>
      <c r="H681" s="237">
        <v>187.97900000000001</v>
      </c>
      <c r="I681" s="238"/>
      <c r="J681" s="234"/>
      <c r="K681" s="234"/>
      <c r="L681" s="239"/>
      <c r="M681" s="240"/>
      <c r="N681" s="241"/>
      <c r="O681" s="241"/>
      <c r="P681" s="241"/>
      <c r="Q681" s="241"/>
      <c r="R681" s="241"/>
      <c r="S681" s="241"/>
      <c r="T681" s="242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3" t="s">
        <v>125</v>
      </c>
      <c r="AU681" s="243" t="s">
        <v>82</v>
      </c>
      <c r="AV681" s="14" t="s">
        <v>82</v>
      </c>
      <c r="AW681" s="14" t="s">
        <v>33</v>
      </c>
      <c r="AX681" s="14" t="s">
        <v>72</v>
      </c>
      <c r="AY681" s="243" t="s">
        <v>114</v>
      </c>
    </row>
    <row r="682" s="13" customFormat="1">
      <c r="A682" s="13"/>
      <c r="B682" s="223"/>
      <c r="C682" s="224"/>
      <c r="D682" s="218" t="s">
        <v>125</v>
      </c>
      <c r="E682" s="225" t="s">
        <v>19</v>
      </c>
      <c r="F682" s="226" t="s">
        <v>781</v>
      </c>
      <c r="G682" s="224"/>
      <c r="H682" s="225" t="s">
        <v>19</v>
      </c>
      <c r="I682" s="227"/>
      <c r="J682" s="224"/>
      <c r="K682" s="224"/>
      <c r="L682" s="228"/>
      <c r="M682" s="229"/>
      <c r="N682" s="230"/>
      <c r="O682" s="230"/>
      <c r="P682" s="230"/>
      <c r="Q682" s="230"/>
      <c r="R682" s="230"/>
      <c r="S682" s="230"/>
      <c r="T682" s="23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2" t="s">
        <v>125</v>
      </c>
      <c r="AU682" s="232" t="s">
        <v>82</v>
      </c>
      <c r="AV682" s="13" t="s">
        <v>80</v>
      </c>
      <c r="AW682" s="13" t="s">
        <v>33</v>
      </c>
      <c r="AX682" s="13" t="s">
        <v>72</v>
      </c>
      <c r="AY682" s="232" t="s">
        <v>114</v>
      </c>
    </row>
    <row r="683" s="13" customFormat="1">
      <c r="A683" s="13"/>
      <c r="B683" s="223"/>
      <c r="C683" s="224"/>
      <c r="D683" s="218" t="s">
        <v>125</v>
      </c>
      <c r="E683" s="225" t="s">
        <v>19</v>
      </c>
      <c r="F683" s="226" t="s">
        <v>782</v>
      </c>
      <c r="G683" s="224"/>
      <c r="H683" s="225" t="s">
        <v>19</v>
      </c>
      <c r="I683" s="227"/>
      <c r="J683" s="224"/>
      <c r="K683" s="224"/>
      <c r="L683" s="228"/>
      <c r="M683" s="229"/>
      <c r="N683" s="230"/>
      <c r="O683" s="230"/>
      <c r="P683" s="230"/>
      <c r="Q683" s="230"/>
      <c r="R683" s="230"/>
      <c r="S683" s="230"/>
      <c r="T683" s="23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2" t="s">
        <v>125</v>
      </c>
      <c r="AU683" s="232" t="s">
        <v>82</v>
      </c>
      <c r="AV683" s="13" t="s">
        <v>80</v>
      </c>
      <c r="AW683" s="13" t="s">
        <v>33</v>
      </c>
      <c r="AX683" s="13" t="s">
        <v>72</v>
      </c>
      <c r="AY683" s="232" t="s">
        <v>114</v>
      </c>
    </row>
    <row r="684" s="14" customFormat="1">
      <c r="A684" s="14"/>
      <c r="B684" s="233"/>
      <c r="C684" s="234"/>
      <c r="D684" s="218" t="s">
        <v>125</v>
      </c>
      <c r="E684" s="235" t="s">
        <v>19</v>
      </c>
      <c r="F684" s="236" t="s">
        <v>800</v>
      </c>
      <c r="G684" s="234"/>
      <c r="H684" s="237">
        <v>38.75</v>
      </c>
      <c r="I684" s="238"/>
      <c r="J684" s="234"/>
      <c r="K684" s="234"/>
      <c r="L684" s="239"/>
      <c r="M684" s="240"/>
      <c r="N684" s="241"/>
      <c r="O684" s="241"/>
      <c r="P684" s="241"/>
      <c r="Q684" s="241"/>
      <c r="R684" s="241"/>
      <c r="S684" s="241"/>
      <c r="T684" s="24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3" t="s">
        <v>125</v>
      </c>
      <c r="AU684" s="243" t="s">
        <v>82</v>
      </c>
      <c r="AV684" s="14" t="s">
        <v>82</v>
      </c>
      <c r="AW684" s="14" t="s">
        <v>33</v>
      </c>
      <c r="AX684" s="14" t="s">
        <v>72</v>
      </c>
      <c r="AY684" s="243" t="s">
        <v>114</v>
      </c>
    </row>
    <row r="685" s="14" customFormat="1">
      <c r="A685" s="14"/>
      <c r="B685" s="233"/>
      <c r="C685" s="234"/>
      <c r="D685" s="218" t="s">
        <v>125</v>
      </c>
      <c r="E685" s="235" t="s">
        <v>19</v>
      </c>
      <c r="F685" s="236" t="s">
        <v>801</v>
      </c>
      <c r="G685" s="234"/>
      <c r="H685" s="237">
        <v>12.359999999999999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3" t="s">
        <v>125</v>
      </c>
      <c r="AU685" s="243" t="s">
        <v>82</v>
      </c>
      <c r="AV685" s="14" t="s">
        <v>82</v>
      </c>
      <c r="AW685" s="14" t="s">
        <v>33</v>
      </c>
      <c r="AX685" s="14" t="s">
        <v>72</v>
      </c>
      <c r="AY685" s="243" t="s">
        <v>114</v>
      </c>
    </row>
    <row r="686" s="15" customFormat="1">
      <c r="A686" s="15"/>
      <c r="B686" s="244"/>
      <c r="C686" s="245"/>
      <c r="D686" s="218" t="s">
        <v>125</v>
      </c>
      <c r="E686" s="246" t="s">
        <v>19</v>
      </c>
      <c r="F686" s="247" t="s">
        <v>127</v>
      </c>
      <c r="G686" s="245"/>
      <c r="H686" s="248">
        <v>239.089</v>
      </c>
      <c r="I686" s="249"/>
      <c r="J686" s="245"/>
      <c r="K686" s="245"/>
      <c r="L686" s="250"/>
      <c r="M686" s="251"/>
      <c r="N686" s="252"/>
      <c r="O686" s="252"/>
      <c r="P686" s="252"/>
      <c r="Q686" s="252"/>
      <c r="R686" s="252"/>
      <c r="S686" s="252"/>
      <c r="T686" s="253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4" t="s">
        <v>125</v>
      </c>
      <c r="AU686" s="254" t="s">
        <v>82</v>
      </c>
      <c r="AV686" s="15" t="s">
        <v>128</v>
      </c>
      <c r="AW686" s="15" t="s">
        <v>33</v>
      </c>
      <c r="AX686" s="15" t="s">
        <v>80</v>
      </c>
      <c r="AY686" s="254" t="s">
        <v>114</v>
      </c>
    </row>
    <row r="687" s="2" customFormat="1" ht="16.5" customHeight="1">
      <c r="A687" s="39"/>
      <c r="B687" s="40"/>
      <c r="C687" s="259" t="s">
        <v>802</v>
      </c>
      <c r="D687" s="259" t="s">
        <v>183</v>
      </c>
      <c r="E687" s="260" t="s">
        <v>803</v>
      </c>
      <c r="F687" s="261" t="s">
        <v>804</v>
      </c>
      <c r="G687" s="262" t="s">
        <v>174</v>
      </c>
      <c r="H687" s="263">
        <v>6.9880000000000004</v>
      </c>
      <c r="I687" s="264"/>
      <c r="J687" s="265">
        <f>ROUND(I687*H687,2)</f>
        <v>0</v>
      </c>
      <c r="K687" s="261" t="s">
        <v>121</v>
      </c>
      <c r="L687" s="266"/>
      <c r="M687" s="267" t="s">
        <v>19</v>
      </c>
      <c r="N687" s="268" t="s">
        <v>43</v>
      </c>
      <c r="O687" s="85"/>
      <c r="P687" s="214">
        <f>O687*H687</f>
        <v>0</v>
      </c>
      <c r="Q687" s="214">
        <v>0.00059999999999999995</v>
      </c>
      <c r="R687" s="214">
        <f>Q687*H687</f>
        <v>0.0041928</v>
      </c>
      <c r="S687" s="214">
        <v>0</v>
      </c>
      <c r="T687" s="215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16" t="s">
        <v>386</v>
      </c>
      <c r="AT687" s="216" t="s">
        <v>183</v>
      </c>
      <c r="AU687" s="216" t="s">
        <v>82</v>
      </c>
      <c r="AY687" s="18" t="s">
        <v>114</v>
      </c>
      <c r="BE687" s="217">
        <f>IF(N687="základní",J687,0)</f>
        <v>0</v>
      </c>
      <c r="BF687" s="217">
        <f>IF(N687="snížená",J687,0)</f>
        <v>0</v>
      </c>
      <c r="BG687" s="217">
        <f>IF(N687="zákl. přenesená",J687,0)</f>
        <v>0</v>
      </c>
      <c r="BH687" s="217">
        <f>IF(N687="sníž. přenesená",J687,0)</f>
        <v>0</v>
      </c>
      <c r="BI687" s="217">
        <f>IF(N687="nulová",J687,0)</f>
        <v>0</v>
      </c>
      <c r="BJ687" s="18" t="s">
        <v>80</v>
      </c>
      <c r="BK687" s="217">
        <f>ROUND(I687*H687,2)</f>
        <v>0</v>
      </c>
      <c r="BL687" s="18" t="s">
        <v>272</v>
      </c>
      <c r="BM687" s="216" t="s">
        <v>805</v>
      </c>
    </row>
    <row r="688" s="2" customFormat="1">
      <c r="A688" s="39"/>
      <c r="B688" s="40"/>
      <c r="C688" s="41"/>
      <c r="D688" s="218" t="s">
        <v>124</v>
      </c>
      <c r="E688" s="41"/>
      <c r="F688" s="219" t="s">
        <v>804</v>
      </c>
      <c r="G688" s="41"/>
      <c r="H688" s="41"/>
      <c r="I688" s="220"/>
      <c r="J688" s="41"/>
      <c r="K688" s="41"/>
      <c r="L688" s="45"/>
      <c r="M688" s="221"/>
      <c r="N688" s="222"/>
      <c r="O688" s="85"/>
      <c r="P688" s="85"/>
      <c r="Q688" s="85"/>
      <c r="R688" s="85"/>
      <c r="S688" s="85"/>
      <c r="T688" s="86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124</v>
      </c>
      <c r="AU688" s="18" t="s">
        <v>82</v>
      </c>
    </row>
    <row r="689" s="13" customFormat="1">
      <c r="A689" s="13"/>
      <c r="B689" s="223"/>
      <c r="C689" s="224"/>
      <c r="D689" s="218" t="s">
        <v>125</v>
      </c>
      <c r="E689" s="225" t="s">
        <v>19</v>
      </c>
      <c r="F689" s="226" t="s">
        <v>219</v>
      </c>
      <c r="G689" s="224"/>
      <c r="H689" s="225" t="s">
        <v>19</v>
      </c>
      <c r="I689" s="227"/>
      <c r="J689" s="224"/>
      <c r="K689" s="224"/>
      <c r="L689" s="228"/>
      <c r="M689" s="229"/>
      <c r="N689" s="230"/>
      <c r="O689" s="230"/>
      <c r="P689" s="230"/>
      <c r="Q689" s="230"/>
      <c r="R689" s="230"/>
      <c r="S689" s="230"/>
      <c r="T689" s="23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2" t="s">
        <v>125</v>
      </c>
      <c r="AU689" s="232" t="s">
        <v>82</v>
      </c>
      <c r="AV689" s="13" t="s">
        <v>80</v>
      </c>
      <c r="AW689" s="13" t="s">
        <v>33</v>
      </c>
      <c r="AX689" s="13" t="s">
        <v>72</v>
      </c>
      <c r="AY689" s="232" t="s">
        <v>114</v>
      </c>
    </row>
    <row r="690" s="13" customFormat="1">
      <c r="A690" s="13"/>
      <c r="B690" s="223"/>
      <c r="C690" s="224"/>
      <c r="D690" s="218" t="s">
        <v>125</v>
      </c>
      <c r="E690" s="225" t="s">
        <v>19</v>
      </c>
      <c r="F690" s="226" t="s">
        <v>806</v>
      </c>
      <c r="G690" s="224"/>
      <c r="H690" s="225" t="s">
        <v>19</v>
      </c>
      <c r="I690" s="227"/>
      <c r="J690" s="224"/>
      <c r="K690" s="224"/>
      <c r="L690" s="228"/>
      <c r="M690" s="229"/>
      <c r="N690" s="230"/>
      <c r="O690" s="230"/>
      <c r="P690" s="230"/>
      <c r="Q690" s="230"/>
      <c r="R690" s="230"/>
      <c r="S690" s="230"/>
      <c r="T690" s="23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2" t="s">
        <v>125</v>
      </c>
      <c r="AU690" s="232" t="s">
        <v>82</v>
      </c>
      <c r="AV690" s="13" t="s">
        <v>80</v>
      </c>
      <c r="AW690" s="13" t="s">
        <v>33</v>
      </c>
      <c r="AX690" s="13" t="s">
        <v>72</v>
      </c>
      <c r="AY690" s="232" t="s">
        <v>114</v>
      </c>
    </row>
    <row r="691" s="13" customFormat="1">
      <c r="A691" s="13"/>
      <c r="B691" s="223"/>
      <c r="C691" s="224"/>
      <c r="D691" s="218" t="s">
        <v>125</v>
      </c>
      <c r="E691" s="225" t="s">
        <v>19</v>
      </c>
      <c r="F691" s="226" t="s">
        <v>786</v>
      </c>
      <c r="G691" s="224"/>
      <c r="H691" s="225" t="s">
        <v>19</v>
      </c>
      <c r="I691" s="227"/>
      <c r="J691" s="224"/>
      <c r="K691" s="224"/>
      <c r="L691" s="228"/>
      <c r="M691" s="229"/>
      <c r="N691" s="230"/>
      <c r="O691" s="230"/>
      <c r="P691" s="230"/>
      <c r="Q691" s="230"/>
      <c r="R691" s="230"/>
      <c r="S691" s="230"/>
      <c r="T691" s="23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2" t="s">
        <v>125</v>
      </c>
      <c r="AU691" s="232" t="s">
        <v>82</v>
      </c>
      <c r="AV691" s="13" t="s">
        <v>80</v>
      </c>
      <c r="AW691" s="13" t="s">
        <v>33</v>
      </c>
      <c r="AX691" s="13" t="s">
        <v>72</v>
      </c>
      <c r="AY691" s="232" t="s">
        <v>114</v>
      </c>
    </row>
    <row r="692" s="14" customFormat="1">
      <c r="A692" s="14"/>
      <c r="B692" s="233"/>
      <c r="C692" s="234"/>
      <c r="D692" s="218" t="s">
        <v>125</v>
      </c>
      <c r="E692" s="235" t="s">
        <v>19</v>
      </c>
      <c r="F692" s="236" t="s">
        <v>807</v>
      </c>
      <c r="G692" s="234"/>
      <c r="H692" s="237">
        <v>6.9880000000000004</v>
      </c>
      <c r="I692" s="238"/>
      <c r="J692" s="234"/>
      <c r="K692" s="234"/>
      <c r="L692" s="239"/>
      <c r="M692" s="240"/>
      <c r="N692" s="241"/>
      <c r="O692" s="241"/>
      <c r="P692" s="241"/>
      <c r="Q692" s="241"/>
      <c r="R692" s="241"/>
      <c r="S692" s="241"/>
      <c r="T692" s="24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3" t="s">
        <v>125</v>
      </c>
      <c r="AU692" s="243" t="s">
        <v>82</v>
      </c>
      <c r="AV692" s="14" t="s">
        <v>82</v>
      </c>
      <c r="AW692" s="14" t="s">
        <v>33</v>
      </c>
      <c r="AX692" s="14" t="s">
        <v>72</v>
      </c>
      <c r="AY692" s="243" t="s">
        <v>114</v>
      </c>
    </row>
    <row r="693" s="15" customFormat="1">
      <c r="A693" s="15"/>
      <c r="B693" s="244"/>
      <c r="C693" s="245"/>
      <c r="D693" s="218" t="s">
        <v>125</v>
      </c>
      <c r="E693" s="246" t="s">
        <v>19</v>
      </c>
      <c r="F693" s="247" t="s">
        <v>127</v>
      </c>
      <c r="G693" s="245"/>
      <c r="H693" s="248">
        <v>6.9880000000000004</v>
      </c>
      <c r="I693" s="249"/>
      <c r="J693" s="245"/>
      <c r="K693" s="245"/>
      <c r="L693" s="250"/>
      <c r="M693" s="251"/>
      <c r="N693" s="252"/>
      <c r="O693" s="252"/>
      <c r="P693" s="252"/>
      <c r="Q693" s="252"/>
      <c r="R693" s="252"/>
      <c r="S693" s="252"/>
      <c r="T693" s="253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4" t="s">
        <v>125</v>
      </c>
      <c r="AU693" s="254" t="s">
        <v>82</v>
      </c>
      <c r="AV693" s="15" t="s">
        <v>128</v>
      </c>
      <c r="AW693" s="15" t="s">
        <v>33</v>
      </c>
      <c r="AX693" s="15" t="s">
        <v>80</v>
      </c>
      <c r="AY693" s="254" t="s">
        <v>114</v>
      </c>
    </row>
    <row r="694" s="2" customFormat="1" ht="16.5" customHeight="1">
      <c r="A694" s="39"/>
      <c r="B694" s="40"/>
      <c r="C694" s="205" t="s">
        <v>808</v>
      </c>
      <c r="D694" s="205" t="s">
        <v>117</v>
      </c>
      <c r="E694" s="206" t="s">
        <v>809</v>
      </c>
      <c r="F694" s="207" t="s">
        <v>810</v>
      </c>
      <c r="G694" s="208" t="s">
        <v>174</v>
      </c>
      <c r="H694" s="209">
        <v>182.50399999999999</v>
      </c>
      <c r="I694" s="210"/>
      <c r="J694" s="211">
        <f>ROUND(I694*H694,2)</f>
        <v>0</v>
      </c>
      <c r="K694" s="207" t="s">
        <v>121</v>
      </c>
      <c r="L694" s="45"/>
      <c r="M694" s="212" t="s">
        <v>19</v>
      </c>
      <c r="N694" s="213" t="s">
        <v>43</v>
      </c>
      <c r="O694" s="85"/>
      <c r="P694" s="214">
        <f>O694*H694</f>
        <v>0</v>
      </c>
      <c r="Q694" s="214">
        <v>0</v>
      </c>
      <c r="R694" s="214">
        <f>Q694*H694</f>
        <v>0</v>
      </c>
      <c r="S694" s="214">
        <v>0</v>
      </c>
      <c r="T694" s="215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16" t="s">
        <v>272</v>
      </c>
      <c r="AT694" s="216" t="s">
        <v>117</v>
      </c>
      <c r="AU694" s="216" t="s">
        <v>82</v>
      </c>
      <c r="AY694" s="18" t="s">
        <v>114</v>
      </c>
      <c r="BE694" s="217">
        <f>IF(N694="základní",J694,0)</f>
        <v>0</v>
      </c>
      <c r="BF694" s="217">
        <f>IF(N694="snížená",J694,0)</f>
        <v>0</v>
      </c>
      <c r="BG694" s="217">
        <f>IF(N694="zákl. přenesená",J694,0)</f>
        <v>0</v>
      </c>
      <c r="BH694" s="217">
        <f>IF(N694="sníž. přenesená",J694,0)</f>
        <v>0</v>
      </c>
      <c r="BI694" s="217">
        <f>IF(N694="nulová",J694,0)</f>
        <v>0</v>
      </c>
      <c r="BJ694" s="18" t="s">
        <v>80</v>
      </c>
      <c r="BK694" s="217">
        <f>ROUND(I694*H694,2)</f>
        <v>0</v>
      </c>
      <c r="BL694" s="18" t="s">
        <v>272</v>
      </c>
      <c r="BM694" s="216" t="s">
        <v>811</v>
      </c>
    </row>
    <row r="695" s="2" customFormat="1">
      <c r="A695" s="39"/>
      <c r="B695" s="40"/>
      <c r="C695" s="41"/>
      <c r="D695" s="218" t="s">
        <v>124</v>
      </c>
      <c r="E695" s="41"/>
      <c r="F695" s="219" t="s">
        <v>812</v>
      </c>
      <c r="G695" s="41"/>
      <c r="H695" s="41"/>
      <c r="I695" s="220"/>
      <c r="J695" s="41"/>
      <c r="K695" s="41"/>
      <c r="L695" s="45"/>
      <c r="M695" s="221"/>
      <c r="N695" s="222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124</v>
      </c>
      <c r="AU695" s="18" t="s">
        <v>82</v>
      </c>
    </row>
    <row r="696" s="13" customFormat="1">
      <c r="A696" s="13"/>
      <c r="B696" s="223"/>
      <c r="C696" s="224"/>
      <c r="D696" s="218" t="s">
        <v>125</v>
      </c>
      <c r="E696" s="225" t="s">
        <v>19</v>
      </c>
      <c r="F696" s="226" t="s">
        <v>219</v>
      </c>
      <c r="G696" s="224"/>
      <c r="H696" s="225" t="s">
        <v>19</v>
      </c>
      <c r="I696" s="227"/>
      <c r="J696" s="224"/>
      <c r="K696" s="224"/>
      <c r="L696" s="228"/>
      <c r="M696" s="229"/>
      <c r="N696" s="230"/>
      <c r="O696" s="230"/>
      <c r="P696" s="230"/>
      <c r="Q696" s="230"/>
      <c r="R696" s="230"/>
      <c r="S696" s="230"/>
      <c r="T696" s="23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2" t="s">
        <v>125</v>
      </c>
      <c r="AU696" s="232" t="s">
        <v>82</v>
      </c>
      <c r="AV696" s="13" t="s">
        <v>80</v>
      </c>
      <c r="AW696" s="13" t="s">
        <v>33</v>
      </c>
      <c r="AX696" s="13" t="s">
        <v>72</v>
      </c>
      <c r="AY696" s="232" t="s">
        <v>114</v>
      </c>
    </row>
    <row r="697" s="13" customFormat="1">
      <c r="A697" s="13"/>
      <c r="B697" s="223"/>
      <c r="C697" s="224"/>
      <c r="D697" s="218" t="s">
        <v>125</v>
      </c>
      <c r="E697" s="225" t="s">
        <v>19</v>
      </c>
      <c r="F697" s="226" t="s">
        <v>813</v>
      </c>
      <c r="G697" s="224"/>
      <c r="H697" s="225" t="s">
        <v>19</v>
      </c>
      <c r="I697" s="227"/>
      <c r="J697" s="224"/>
      <c r="K697" s="224"/>
      <c r="L697" s="228"/>
      <c r="M697" s="229"/>
      <c r="N697" s="230"/>
      <c r="O697" s="230"/>
      <c r="P697" s="230"/>
      <c r="Q697" s="230"/>
      <c r="R697" s="230"/>
      <c r="S697" s="230"/>
      <c r="T697" s="23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2" t="s">
        <v>125</v>
      </c>
      <c r="AU697" s="232" t="s">
        <v>82</v>
      </c>
      <c r="AV697" s="13" t="s">
        <v>80</v>
      </c>
      <c r="AW697" s="13" t="s">
        <v>33</v>
      </c>
      <c r="AX697" s="13" t="s">
        <v>72</v>
      </c>
      <c r="AY697" s="232" t="s">
        <v>114</v>
      </c>
    </row>
    <row r="698" s="14" customFormat="1">
      <c r="A698" s="14"/>
      <c r="B698" s="233"/>
      <c r="C698" s="234"/>
      <c r="D698" s="218" t="s">
        <v>125</v>
      </c>
      <c r="E698" s="235" t="s">
        <v>19</v>
      </c>
      <c r="F698" s="236" t="s">
        <v>794</v>
      </c>
      <c r="G698" s="234"/>
      <c r="H698" s="237">
        <v>182.50399999999999</v>
      </c>
      <c r="I698" s="238"/>
      <c r="J698" s="234"/>
      <c r="K698" s="234"/>
      <c r="L698" s="239"/>
      <c r="M698" s="240"/>
      <c r="N698" s="241"/>
      <c r="O698" s="241"/>
      <c r="P698" s="241"/>
      <c r="Q698" s="241"/>
      <c r="R698" s="241"/>
      <c r="S698" s="241"/>
      <c r="T698" s="24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3" t="s">
        <v>125</v>
      </c>
      <c r="AU698" s="243" t="s">
        <v>82</v>
      </c>
      <c r="AV698" s="14" t="s">
        <v>82</v>
      </c>
      <c r="AW698" s="14" t="s">
        <v>33</v>
      </c>
      <c r="AX698" s="14" t="s">
        <v>72</v>
      </c>
      <c r="AY698" s="243" t="s">
        <v>114</v>
      </c>
    </row>
    <row r="699" s="15" customFormat="1">
      <c r="A699" s="15"/>
      <c r="B699" s="244"/>
      <c r="C699" s="245"/>
      <c r="D699" s="218" t="s">
        <v>125</v>
      </c>
      <c r="E699" s="246" t="s">
        <v>19</v>
      </c>
      <c r="F699" s="247" t="s">
        <v>127</v>
      </c>
      <c r="G699" s="245"/>
      <c r="H699" s="248">
        <v>182.50399999999999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54" t="s">
        <v>125</v>
      </c>
      <c r="AU699" s="254" t="s">
        <v>82</v>
      </c>
      <c r="AV699" s="15" t="s">
        <v>128</v>
      </c>
      <c r="AW699" s="15" t="s">
        <v>33</v>
      </c>
      <c r="AX699" s="15" t="s">
        <v>80</v>
      </c>
      <c r="AY699" s="254" t="s">
        <v>114</v>
      </c>
    </row>
    <row r="700" s="2" customFormat="1" ht="16.5" customHeight="1">
      <c r="A700" s="39"/>
      <c r="B700" s="40"/>
      <c r="C700" s="259" t="s">
        <v>814</v>
      </c>
      <c r="D700" s="259" t="s">
        <v>183</v>
      </c>
      <c r="E700" s="260" t="s">
        <v>815</v>
      </c>
      <c r="F700" s="261" t="s">
        <v>816</v>
      </c>
      <c r="G700" s="262" t="s">
        <v>174</v>
      </c>
      <c r="H700" s="263">
        <v>209.88</v>
      </c>
      <c r="I700" s="264"/>
      <c r="J700" s="265">
        <f>ROUND(I700*H700,2)</f>
        <v>0</v>
      </c>
      <c r="K700" s="261" t="s">
        <v>121</v>
      </c>
      <c r="L700" s="266"/>
      <c r="M700" s="267" t="s">
        <v>19</v>
      </c>
      <c r="N700" s="268" t="s">
        <v>43</v>
      </c>
      <c r="O700" s="85"/>
      <c r="P700" s="214">
        <f>O700*H700</f>
        <v>0</v>
      </c>
      <c r="Q700" s="214">
        <v>0.00040000000000000002</v>
      </c>
      <c r="R700" s="214">
        <f>Q700*H700</f>
        <v>0.083951999999999999</v>
      </c>
      <c r="S700" s="214">
        <v>0</v>
      </c>
      <c r="T700" s="215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16" t="s">
        <v>386</v>
      </c>
      <c r="AT700" s="216" t="s">
        <v>183</v>
      </c>
      <c r="AU700" s="216" t="s">
        <v>82</v>
      </c>
      <c r="AY700" s="18" t="s">
        <v>114</v>
      </c>
      <c r="BE700" s="217">
        <f>IF(N700="základní",J700,0)</f>
        <v>0</v>
      </c>
      <c r="BF700" s="217">
        <f>IF(N700="snížená",J700,0)</f>
        <v>0</v>
      </c>
      <c r="BG700" s="217">
        <f>IF(N700="zákl. přenesená",J700,0)</f>
        <v>0</v>
      </c>
      <c r="BH700" s="217">
        <f>IF(N700="sníž. přenesená",J700,0)</f>
        <v>0</v>
      </c>
      <c r="BI700" s="217">
        <f>IF(N700="nulová",J700,0)</f>
        <v>0</v>
      </c>
      <c r="BJ700" s="18" t="s">
        <v>80</v>
      </c>
      <c r="BK700" s="217">
        <f>ROUND(I700*H700,2)</f>
        <v>0</v>
      </c>
      <c r="BL700" s="18" t="s">
        <v>272</v>
      </c>
      <c r="BM700" s="216" t="s">
        <v>817</v>
      </c>
    </row>
    <row r="701" s="2" customFormat="1">
      <c r="A701" s="39"/>
      <c r="B701" s="40"/>
      <c r="C701" s="41"/>
      <c r="D701" s="218" t="s">
        <v>124</v>
      </c>
      <c r="E701" s="41"/>
      <c r="F701" s="219" t="s">
        <v>816</v>
      </c>
      <c r="G701" s="41"/>
      <c r="H701" s="41"/>
      <c r="I701" s="220"/>
      <c r="J701" s="41"/>
      <c r="K701" s="41"/>
      <c r="L701" s="45"/>
      <c r="M701" s="221"/>
      <c r="N701" s="222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124</v>
      </c>
      <c r="AU701" s="18" t="s">
        <v>82</v>
      </c>
    </row>
    <row r="702" s="14" customFormat="1">
      <c r="A702" s="14"/>
      <c r="B702" s="233"/>
      <c r="C702" s="234"/>
      <c r="D702" s="218" t="s">
        <v>125</v>
      </c>
      <c r="E702" s="235" t="s">
        <v>19</v>
      </c>
      <c r="F702" s="236" t="s">
        <v>818</v>
      </c>
      <c r="G702" s="234"/>
      <c r="H702" s="237">
        <v>209.88</v>
      </c>
      <c r="I702" s="238"/>
      <c r="J702" s="234"/>
      <c r="K702" s="234"/>
      <c r="L702" s="239"/>
      <c r="M702" s="240"/>
      <c r="N702" s="241"/>
      <c r="O702" s="241"/>
      <c r="P702" s="241"/>
      <c r="Q702" s="241"/>
      <c r="R702" s="241"/>
      <c r="S702" s="241"/>
      <c r="T702" s="242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3" t="s">
        <v>125</v>
      </c>
      <c r="AU702" s="243" t="s">
        <v>82</v>
      </c>
      <c r="AV702" s="14" t="s">
        <v>82</v>
      </c>
      <c r="AW702" s="14" t="s">
        <v>33</v>
      </c>
      <c r="AX702" s="14" t="s">
        <v>72</v>
      </c>
      <c r="AY702" s="243" t="s">
        <v>114</v>
      </c>
    </row>
    <row r="703" s="15" customFormat="1">
      <c r="A703" s="15"/>
      <c r="B703" s="244"/>
      <c r="C703" s="245"/>
      <c r="D703" s="218" t="s">
        <v>125</v>
      </c>
      <c r="E703" s="246" t="s">
        <v>19</v>
      </c>
      <c r="F703" s="247" t="s">
        <v>127</v>
      </c>
      <c r="G703" s="245"/>
      <c r="H703" s="248">
        <v>209.88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4" t="s">
        <v>125</v>
      </c>
      <c r="AU703" s="254" t="s">
        <v>82</v>
      </c>
      <c r="AV703" s="15" t="s">
        <v>128</v>
      </c>
      <c r="AW703" s="15" t="s">
        <v>33</v>
      </c>
      <c r="AX703" s="15" t="s">
        <v>80</v>
      </c>
      <c r="AY703" s="254" t="s">
        <v>114</v>
      </c>
    </row>
    <row r="704" s="2" customFormat="1" ht="16.5" customHeight="1">
      <c r="A704" s="39"/>
      <c r="B704" s="40"/>
      <c r="C704" s="205" t="s">
        <v>819</v>
      </c>
      <c r="D704" s="205" t="s">
        <v>117</v>
      </c>
      <c r="E704" s="206" t="s">
        <v>820</v>
      </c>
      <c r="F704" s="207" t="s">
        <v>821</v>
      </c>
      <c r="G704" s="208" t="s">
        <v>186</v>
      </c>
      <c r="H704" s="209">
        <v>0.997</v>
      </c>
      <c r="I704" s="210"/>
      <c r="J704" s="211">
        <f>ROUND(I704*H704,2)</f>
        <v>0</v>
      </c>
      <c r="K704" s="207" t="s">
        <v>121</v>
      </c>
      <c r="L704" s="45"/>
      <c r="M704" s="212" t="s">
        <v>19</v>
      </c>
      <c r="N704" s="213" t="s">
        <v>43</v>
      </c>
      <c r="O704" s="85"/>
      <c r="P704" s="214">
        <f>O704*H704</f>
        <v>0</v>
      </c>
      <c r="Q704" s="214">
        <v>0</v>
      </c>
      <c r="R704" s="214">
        <f>Q704*H704</f>
        <v>0</v>
      </c>
      <c r="S704" s="214">
        <v>0</v>
      </c>
      <c r="T704" s="215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16" t="s">
        <v>272</v>
      </c>
      <c r="AT704" s="216" t="s">
        <v>117</v>
      </c>
      <c r="AU704" s="216" t="s">
        <v>82</v>
      </c>
      <c r="AY704" s="18" t="s">
        <v>114</v>
      </c>
      <c r="BE704" s="217">
        <f>IF(N704="základní",J704,0)</f>
        <v>0</v>
      </c>
      <c r="BF704" s="217">
        <f>IF(N704="snížená",J704,0)</f>
        <v>0</v>
      </c>
      <c r="BG704" s="217">
        <f>IF(N704="zákl. přenesená",J704,0)</f>
        <v>0</v>
      </c>
      <c r="BH704" s="217">
        <f>IF(N704="sníž. přenesená",J704,0)</f>
        <v>0</v>
      </c>
      <c r="BI704" s="217">
        <f>IF(N704="nulová",J704,0)</f>
        <v>0</v>
      </c>
      <c r="BJ704" s="18" t="s">
        <v>80</v>
      </c>
      <c r="BK704" s="217">
        <f>ROUND(I704*H704,2)</f>
        <v>0</v>
      </c>
      <c r="BL704" s="18" t="s">
        <v>272</v>
      </c>
      <c r="BM704" s="216" t="s">
        <v>822</v>
      </c>
    </row>
    <row r="705" s="2" customFormat="1">
      <c r="A705" s="39"/>
      <c r="B705" s="40"/>
      <c r="C705" s="41"/>
      <c r="D705" s="218" t="s">
        <v>124</v>
      </c>
      <c r="E705" s="41"/>
      <c r="F705" s="219" t="s">
        <v>823</v>
      </c>
      <c r="G705" s="41"/>
      <c r="H705" s="41"/>
      <c r="I705" s="220"/>
      <c r="J705" s="41"/>
      <c r="K705" s="41"/>
      <c r="L705" s="45"/>
      <c r="M705" s="221"/>
      <c r="N705" s="222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124</v>
      </c>
      <c r="AU705" s="18" t="s">
        <v>82</v>
      </c>
    </row>
    <row r="706" s="2" customFormat="1" ht="16.5" customHeight="1">
      <c r="A706" s="39"/>
      <c r="B706" s="40"/>
      <c r="C706" s="205" t="s">
        <v>824</v>
      </c>
      <c r="D706" s="205" t="s">
        <v>117</v>
      </c>
      <c r="E706" s="206" t="s">
        <v>825</v>
      </c>
      <c r="F706" s="207" t="s">
        <v>826</v>
      </c>
      <c r="G706" s="208" t="s">
        <v>186</v>
      </c>
      <c r="H706" s="209">
        <v>0.997</v>
      </c>
      <c r="I706" s="210"/>
      <c r="J706" s="211">
        <f>ROUND(I706*H706,2)</f>
        <v>0</v>
      </c>
      <c r="K706" s="207" t="s">
        <v>121</v>
      </c>
      <c r="L706" s="45"/>
      <c r="M706" s="212" t="s">
        <v>19</v>
      </c>
      <c r="N706" s="213" t="s">
        <v>43</v>
      </c>
      <c r="O706" s="85"/>
      <c r="P706" s="214">
        <f>O706*H706</f>
        <v>0</v>
      </c>
      <c r="Q706" s="214">
        <v>0</v>
      </c>
      <c r="R706" s="214">
        <f>Q706*H706</f>
        <v>0</v>
      </c>
      <c r="S706" s="214">
        <v>0</v>
      </c>
      <c r="T706" s="215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16" t="s">
        <v>272</v>
      </c>
      <c r="AT706" s="216" t="s">
        <v>117</v>
      </c>
      <c r="AU706" s="216" t="s">
        <v>82</v>
      </c>
      <c r="AY706" s="18" t="s">
        <v>114</v>
      </c>
      <c r="BE706" s="217">
        <f>IF(N706="základní",J706,0)</f>
        <v>0</v>
      </c>
      <c r="BF706" s="217">
        <f>IF(N706="snížená",J706,0)</f>
        <v>0</v>
      </c>
      <c r="BG706" s="217">
        <f>IF(N706="zákl. přenesená",J706,0)</f>
        <v>0</v>
      </c>
      <c r="BH706" s="217">
        <f>IF(N706="sníž. přenesená",J706,0)</f>
        <v>0</v>
      </c>
      <c r="BI706" s="217">
        <f>IF(N706="nulová",J706,0)</f>
        <v>0</v>
      </c>
      <c r="BJ706" s="18" t="s">
        <v>80</v>
      </c>
      <c r="BK706" s="217">
        <f>ROUND(I706*H706,2)</f>
        <v>0</v>
      </c>
      <c r="BL706" s="18" t="s">
        <v>272</v>
      </c>
      <c r="BM706" s="216" t="s">
        <v>827</v>
      </c>
    </row>
    <row r="707" s="2" customFormat="1">
      <c r="A707" s="39"/>
      <c r="B707" s="40"/>
      <c r="C707" s="41"/>
      <c r="D707" s="218" t="s">
        <v>124</v>
      </c>
      <c r="E707" s="41"/>
      <c r="F707" s="219" t="s">
        <v>828</v>
      </c>
      <c r="G707" s="41"/>
      <c r="H707" s="41"/>
      <c r="I707" s="220"/>
      <c r="J707" s="41"/>
      <c r="K707" s="41"/>
      <c r="L707" s="45"/>
      <c r="M707" s="221"/>
      <c r="N707" s="222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124</v>
      </c>
      <c r="AU707" s="18" t="s">
        <v>82</v>
      </c>
    </row>
    <row r="708" s="12" customFormat="1" ht="22.8" customHeight="1">
      <c r="A708" s="12"/>
      <c r="B708" s="189"/>
      <c r="C708" s="190"/>
      <c r="D708" s="191" t="s">
        <v>71</v>
      </c>
      <c r="E708" s="203" t="s">
        <v>829</v>
      </c>
      <c r="F708" s="203" t="s">
        <v>830</v>
      </c>
      <c r="G708" s="190"/>
      <c r="H708" s="190"/>
      <c r="I708" s="193"/>
      <c r="J708" s="204">
        <f>BK708</f>
        <v>0</v>
      </c>
      <c r="K708" s="190"/>
      <c r="L708" s="195"/>
      <c r="M708" s="196"/>
      <c r="N708" s="197"/>
      <c r="O708" s="197"/>
      <c r="P708" s="198">
        <f>SUM(P709:P761)</f>
        <v>0</v>
      </c>
      <c r="Q708" s="197"/>
      <c r="R708" s="198">
        <f>SUM(R709:R761)</f>
        <v>0.16444</v>
      </c>
      <c r="S708" s="197"/>
      <c r="T708" s="199">
        <f>SUM(T709:T761)</f>
        <v>0.44775248000000001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00" t="s">
        <v>82</v>
      </c>
      <c r="AT708" s="201" t="s">
        <v>71</v>
      </c>
      <c r="AU708" s="201" t="s">
        <v>80</v>
      </c>
      <c r="AY708" s="200" t="s">
        <v>114</v>
      </c>
      <c r="BK708" s="202">
        <f>SUM(BK709:BK761)</f>
        <v>0</v>
      </c>
    </row>
    <row r="709" s="2" customFormat="1" ht="16.5" customHeight="1">
      <c r="A709" s="39"/>
      <c r="B709" s="40"/>
      <c r="C709" s="205" t="s">
        <v>831</v>
      </c>
      <c r="D709" s="205" t="s">
        <v>117</v>
      </c>
      <c r="E709" s="206" t="s">
        <v>832</v>
      </c>
      <c r="F709" s="207" t="s">
        <v>833</v>
      </c>
      <c r="G709" s="208" t="s">
        <v>202</v>
      </c>
      <c r="H709" s="209">
        <v>155.024</v>
      </c>
      <c r="I709" s="210"/>
      <c r="J709" s="211">
        <f>ROUND(I709*H709,2)</f>
        <v>0</v>
      </c>
      <c r="K709" s="207" t="s">
        <v>121</v>
      </c>
      <c r="L709" s="45"/>
      <c r="M709" s="212" t="s">
        <v>19</v>
      </c>
      <c r="N709" s="213" t="s">
        <v>43</v>
      </c>
      <c r="O709" s="85"/>
      <c r="P709" s="214">
        <f>O709*H709</f>
        <v>0</v>
      </c>
      <c r="Q709" s="214">
        <v>0</v>
      </c>
      <c r="R709" s="214">
        <f>Q709*H709</f>
        <v>0</v>
      </c>
      <c r="S709" s="214">
        <v>0.0017700000000000001</v>
      </c>
      <c r="T709" s="215">
        <f>S709*H709</f>
        <v>0.27439247999999999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16" t="s">
        <v>272</v>
      </c>
      <c r="AT709" s="216" t="s">
        <v>117</v>
      </c>
      <c r="AU709" s="216" t="s">
        <v>82</v>
      </c>
      <c r="AY709" s="18" t="s">
        <v>114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8" t="s">
        <v>80</v>
      </c>
      <c r="BK709" s="217">
        <f>ROUND(I709*H709,2)</f>
        <v>0</v>
      </c>
      <c r="BL709" s="18" t="s">
        <v>272</v>
      </c>
      <c r="BM709" s="216" t="s">
        <v>834</v>
      </c>
    </row>
    <row r="710" s="2" customFormat="1">
      <c r="A710" s="39"/>
      <c r="B710" s="40"/>
      <c r="C710" s="41"/>
      <c r="D710" s="218" t="s">
        <v>124</v>
      </c>
      <c r="E710" s="41"/>
      <c r="F710" s="219" t="s">
        <v>835</v>
      </c>
      <c r="G710" s="41"/>
      <c r="H710" s="41"/>
      <c r="I710" s="220"/>
      <c r="J710" s="41"/>
      <c r="K710" s="41"/>
      <c r="L710" s="45"/>
      <c r="M710" s="221"/>
      <c r="N710" s="222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124</v>
      </c>
      <c r="AU710" s="18" t="s">
        <v>82</v>
      </c>
    </row>
    <row r="711" s="13" customFormat="1">
      <c r="A711" s="13"/>
      <c r="B711" s="223"/>
      <c r="C711" s="224"/>
      <c r="D711" s="218" t="s">
        <v>125</v>
      </c>
      <c r="E711" s="225" t="s">
        <v>19</v>
      </c>
      <c r="F711" s="226" t="s">
        <v>205</v>
      </c>
      <c r="G711" s="224"/>
      <c r="H711" s="225" t="s">
        <v>19</v>
      </c>
      <c r="I711" s="227"/>
      <c r="J711" s="224"/>
      <c r="K711" s="224"/>
      <c r="L711" s="228"/>
      <c r="M711" s="229"/>
      <c r="N711" s="230"/>
      <c r="O711" s="230"/>
      <c r="P711" s="230"/>
      <c r="Q711" s="230"/>
      <c r="R711" s="230"/>
      <c r="S711" s="230"/>
      <c r="T711" s="23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2" t="s">
        <v>125</v>
      </c>
      <c r="AU711" s="232" t="s">
        <v>82</v>
      </c>
      <c r="AV711" s="13" t="s">
        <v>80</v>
      </c>
      <c r="AW711" s="13" t="s">
        <v>33</v>
      </c>
      <c r="AX711" s="13" t="s">
        <v>72</v>
      </c>
      <c r="AY711" s="232" t="s">
        <v>114</v>
      </c>
    </row>
    <row r="712" s="13" customFormat="1">
      <c r="A712" s="13"/>
      <c r="B712" s="223"/>
      <c r="C712" s="224"/>
      <c r="D712" s="218" t="s">
        <v>125</v>
      </c>
      <c r="E712" s="225" t="s">
        <v>19</v>
      </c>
      <c r="F712" s="226" t="s">
        <v>836</v>
      </c>
      <c r="G712" s="224"/>
      <c r="H712" s="225" t="s">
        <v>19</v>
      </c>
      <c r="I712" s="227"/>
      <c r="J712" s="224"/>
      <c r="K712" s="224"/>
      <c r="L712" s="228"/>
      <c r="M712" s="229"/>
      <c r="N712" s="230"/>
      <c r="O712" s="230"/>
      <c r="P712" s="230"/>
      <c r="Q712" s="230"/>
      <c r="R712" s="230"/>
      <c r="S712" s="230"/>
      <c r="T712" s="231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2" t="s">
        <v>125</v>
      </c>
      <c r="AU712" s="232" t="s">
        <v>82</v>
      </c>
      <c r="AV712" s="13" t="s">
        <v>80</v>
      </c>
      <c r="AW712" s="13" t="s">
        <v>33</v>
      </c>
      <c r="AX712" s="13" t="s">
        <v>72</v>
      </c>
      <c r="AY712" s="232" t="s">
        <v>114</v>
      </c>
    </row>
    <row r="713" s="14" customFormat="1">
      <c r="A713" s="14"/>
      <c r="B713" s="233"/>
      <c r="C713" s="234"/>
      <c r="D713" s="218" t="s">
        <v>125</v>
      </c>
      <c r="E713" s="235" t="s">
        <v>19</v>
      </c>
      <c r="F713" s="236" t="s">
        <v>837</v>
      </c>
      <c r="G713" s="234"/>
      <c r="H713" s="237">
        <v>155.024</v>
      </c>
      <c r="I713" s="238"/>
      <c r="J713" s="234"/>
      <c r="K713" s="234"/>
      <c r="L713" s="239"/>
      <c r="M713" s="240"/>
      <c r="N713" s="241"/>
      <c r="O713" s="241"/>
      <c r="P713" s="241"/>
      <c r="Q713" s="241"/>
      <c r="R713" s="241"/>
      <c r="S713" s="241"/>
      <c r="T713" s="24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3" t="s">
        <v>125</v>
      </c>
      <c r="AU713" s="243" t="s">
        <v>82</v>
      </c>
      <c r="AV713" s="14" t="s">
        <v>82</v>
      </c>
      <c r="AW713" s="14" t="s">
        <v>33</v>
      </c>
      <c r="AX713" s="14" t="s">
        <v>72</v>
      </c>
      <c r="AY713" s="243" t="s">
        <v>114</v>
      </c>
    </row>
    <row r="714" s="15" customFormat="1">
      <c r="A714" s="15"/>
      <c r="B714" s="244"/>
      <c r="C714" s="245"/>
      <c r="D714" s="218" t="s">
        <v>125</v>
      </c>
      <c r="E714" s="246" t="s">
        <v>19</v>
      </c>
      <c r="F714" s="247" t="s">
        <v>127</v>
      </c>
      <c r="G714" s="245"/>
      <c r="H714" s="248">
        <v>155.024</v>
      </c>
      <c r="I714" s="249"/>
      <c r="J714" s="245"/>
      <c r="K714" s="245"/>
      <c r="L714" s="250"/>
      <c r="M714" s="251"/>
      <c r="N714" s="252"/>
      <c r="O714" s="252"/>
      <c r="P714" s="252"/>
      <c r="Q714" s="252"/>
      <c r="R714" s="252"/>
      <c r="S714" s="252"/>
      <c r="T714" s="253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4" t="s">
        <v>125</v>
      </c>
      <c r="AU714" s="254" t="s">
        <v>82</v>
      </c>
      <c r="AV714" s="15" t="s">
        <v>128</v>
      </c>
      <c r="AW714" s="15" t="s">
        <v>33</v>
      </c>
      <c r="AX714" s="15" t="s">
        <v>80</v>
      </c>
      <c r="AY714" s="254" t="s">
        <v>114</v>
      </c>
    </row>
    <row r="715" s="2" customFormat="1" ht="16.5" customHeight="1">
      <c r="A715" s="39"/>
      <c r="B715" s="40"/>
      <c r="C715" s="205" t="s">
        <v>838</v>
      </c>
      <c r="D715" s="205" t="s">
        <v>117</v>
      </c>
      <c r="E715" s="206" t="s">
        <v>839</v>
      </c>
      <c r="F715" s="207" t="s">
        <v>840</v>
      </c>
      <c r="G715" s="208" t="s">
        <v>202</v>
      </c>
      <c r="H715" s="209">
        <v>44</v>
      </c>
      <c r="I715" s="210"/>
      <c r="J715" s="211">
        <f>ROUND(I715*H715,2)</f>
        <v>0</v>
      </c>
      <c r="K715" s="207" t="s">
        <v>121</v>
      </c>
      <c r="L715" s="45"/>
      <c r="M715" s="212" t="s">
        <v>19</v>
      </c>
      <c r="N715" s="213" t="s">
        <v>43</v>
      </c>
      <c r="O715" s="85"/>
      <c r="P715" s="214">
        <f>O715*H715</f>
        <v>0</v>
      </c>
      <c r="Q715" s="214">
        <v>0</v>
      </c>
      <c r="R715" s="214">
        <f>Q715*H715</f>
        <v>0</v>
      </c>
      <c r="S715" s="214">
        <v>0.0039399999999999999</v>
      </c>
      <c r="T715" s="215">
        <f>S715*H715</f>
        <v>0.17335999999999999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16" t="s">
        <v>272</v>
      </c>
      <c r="AT715" s="216" t="s">
        <v>117</v>
      </c>
      <c r="AU715" s="216" t="s">
        <v>82</v>
      </c>
      <c r="AY715" s="18" t="s">
        <v>114</v>
      </c>
      <c r="BE715" s="217">
        <f>IF(N715="základní",J715,0)</f>
        <v>0</v>
      </c>
      <c r="BF715" s="217">
        <f>IF(N715="snížená",J715,0)</f>
        <v>0</v>
      </c>
      <c r="BG715" s="217">
        <f>IF(N715="zákl. přenesená",J715,0)</f>
        <v>0</v>
      </c>
      <c r="BH715" s="217">
        <f>IF(N715="sníž. přenesená",J715,0)</f>
        <v>0</v>
      </c>
      <c r="BI715" s="217">
        <f>IF(N715="nulová",J715,0)</f>
        <v>0</v>
      </c>
      <c r="BJ715" s="18" t="s">
        <v>80</v>
      </c>
      <c r="BK715" s="217">
        <f>ROUND(I715*H715,2)</f>
        <v>0</v>
      </c>
      <c r="BL715" s="18" t="s">
        <v>272</v>
      </c>
      <c r="BM715" s="216" t="s">
        <v>841</v>
      </c>
    </row>
    <row r="716" s="2" customFormat="1">
      <c r="A716" s="39"/>
      <c r="B716" s="40"/>
      <c r="C716" s="41"/>
      <c r="D716" s="218" t="s">
        <v>124</v>
      </c>
      <c r="E716" s="41"/>
      <c r="F716" s="219" t="s">
        <v>842</v>
      </c>
      <c r="G716" s="41"/>
      <c r="H716" s="41"/>
      <c r="I716" s="220"/>
      <c r="J716" s="41"/>
      <c r="K716" s="41"/>
      <c r="L716" s="45"/>
      <c r="M716" s="221"/>
      <c r="N716" s="222"/>
      <c r="O716" s="85"/>
      <c r="P716" s="85"/>
      <c r="Q716" s="85"/>
      <c r="R716" s="85"/>
      <c r="S716" s="85"/>
      <c r="T716" s="86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124</v>
      </c>
      <c r="AU716" s="18" t="s">
        <v>82</v>
      </c>
    </row>
    <row r="717" s="13" customFormat="1">
      <c r="A717" s="13"/>
      <c r="B717" s="223"/>
      <c r="C717" s="224"/>
      <c r="D717" s="218" t="s">
        <v>125</v>
      </c>
      <c r="E717" s="225" t="s">
        <v>19</v>
      </c>
      <c r="F717" s="226" t="s">
        <v>205</v>
      </c>
      <c r="G717" s="224"/>
      <c r="H717" s="225" t="s">
        <v>19</v>
      </c>
      <c r="I717" s="227"/>
      <c r="J717" s="224"/>
      <c r="K717" s="224"/>
      <c r="L717" s="228"/>
      <c r="M717" s="229"/>
      <c r="N717" s="230"/>
      <c r="O717" s="230"/>
      <c r="P717" s="230"/>
      <c r="Q717" s="230"/>
      <c r="R717" s="230"/>
      <c r="S717" s="230"/>
      <c r="T717" s="23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2" t="s">
        <v>125</v>
      </c>
      <c r="AU717" s="232" t="s">
        <v>82</v>
      </c>
      <c r="AV717" s="13" t="s">
        <v>80</v>
      </c>
      <c r="AW717" s="13" t="s">
        <v>33</v>
      </c>
      <c r="AX717" s="13" t="s">
        <v>72</v>
      </c>
      <c r="AY717" s="232" t="s">
        <v>114</v>
      </c>
    </row>
    <row r="718" s="13" customFormat="1">
      <c r="A718" s="13"/>
      <c r="B718" s="223"/>
      <c r="C718" s="224"/>
      <c r="D718" s="218" t="s">
        <v>125</v>
      </c>
      <c r="E718" s="225" t="s">
        <v>19</v>
      </c>
      <c r="F718" s="226" t="s">
        <v>843</v>
      </c>
      <c r="G718" s="224"/>
      <c r="H718" s="225" t="s">
        <v>19</v>
      </c>
      <c r="I718" s="227"/>
      <c r="J718" s="224"/>
      <c r="K718" s="224"/>
      <c r="L718" s="228"/>
      <c r="M718" s="229"/>
      <c r="N718" s="230"/>
      <c r="O718" s="230"/>
      <c r="P718" s="230"/>
      <c r="Q718" s="230"/>
      <c r="R718" s="230"/>
      <c r="S718" s="230"/>
      <c r="T718" s="231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2" t="s">
        <v>125</v>
      </c>
      <c r="AU718" s="232" t="s">
        <v>82</v>
      </c>
      <c r="AV718" s="13" t="s">
        <v>80</v>
      </c>
      <c r="AW718" s="13" t="s">
        <v>33</v>
      </c>
      <c r="AX718" s="13" t="s">
        <v>72</v>
      </c>
      <c r="AY718" s="232" t="s">
        <v>114</v>
      </c>
    </row>
    <row r="719" s="14" customFormat="1">
      <c r="A719" s="14"/>
      <c r="B719" s="233"/>
      <c r="C719" s="234"/>
      <c r="D719" s="218" t="s">
        <v>125</v>
      </c>
      <c r="E719" s="235" t="s">
        <v>19</v>
      </c>
      <c r="F719" s="236" t="s">
        <v>844</v>
      </c>
      <c r="G719" s="234"/>
      <c r="H719" s="237">
        <v>44</v>
      </c>
      <c r="I719" s="238"/>
      <c r="J719" s="234"/>
      <c r="K719" s="234"/>
      <c r="L719" s="239"/>
      <c r="M719" s="240"/>
      <c r="N719" s="241"/>
      <c r="O719" s="241"/>
      <c r="P719" s="241"/>
      <c r="Q719" s="241"/>
      <c r="R719" s="241"/>
      <c r="S719" s="241"/>
      <c r="T719" s="24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3" t="s">
        <v>125</v>
      </c>
      <c r="AU719" s="243" t="s">
        <v>82</v>
      </c>
      <c r="AV719" s="14" t="s">
        <v>82</v>
      </c>
      <c r="AW719" s="14" t="s">
        <v>33</v>
      </c>
      <c r="AX719" s="14" t="s">
        <v>72</v>
      </c>
      <c r="AY719" s="243" t="s">
        <v>114</v>
      </c>
    </row>
    <row r="720" s="15" customFormat="1">
      <c r="A720" s="15"/>
      <c r="B720" s="244"/>
      <c r="C720" s="245"/>
      <c r="D720" s="218" t="s">
        <v>125</v>
      </c>
      <c r="E720" s="246" t="s">
        <v>19</v>
      </c>
      <c r="F720" s="247" t="s">
        <v>127</v>
      </c>
      <c r="G720" s="245"/>
      <c r="H720" s="248">
        <v>44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4" t="s">
        <v>125</v>
      </c>
      <c r="AU720" s="254" t="s">
        <v>82</v>
      </c>
      <c r="AV720" s="15" t="s">
        <v>128</v>
      </c>
      <c r="AW720" s="15" t="s">
        <v>33</v>
      </c>
      <c r="AX720" s="15" t="s">
        <v>80</v>
      </c>
      <c r="AY720" s="254" t="s">
        <v>114</v>
      </c>
    </row>
    <row r="721" s="2" customFormat="1" ht="16.5" customHeight="1">
      <c r="A721" s="39"/>
      <c r="B721" s="40"/>
      <c r="C721" s="205" t="s">
        <v>845</v>
      </c>
      <c r="D721" s="205" t="s">
        <v>117</v>
      </c>
      <c r="E721" s="206" t="s">
        <v>846</v>
      </c>
      <c r="F721" s="207" t="s">
        <v>847</v>
      </c>
      <c r="G721" s="208" t="s">
        <v>373</v>
      </c>
      <c r="H721" s="209">
        <v>8</v>
      </c>
      <c r="I721" s="210"/>
      <c r="J721" s="211">
        <f>ROUND(I721*H721,2)</f>
        <v>0</v>
      </c>
      <c r="K721" s="207" t="s">
        <v>121</v>
      </c>
      <c r="L721" s="45"/>
      <c r="M721" s="212" t="s">
        <v>19</v>
      </c>
      <c r="N721" s="213" t="s">
        <v>43</v>
      </c>
      <c r="O721" s="85"/>
      <c r="P721" s="214">
        <f>O721*H721</f>
        <v>0</v>
      </c>
      <c r="Q721" s="214">
        <v>0.00025000000000000001</v>
      </c>
      <c r="R721" s="214">
        <f>Q721*H721</f>
        <v>0.002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272</v>
      </c>
      <c r="AT721" s="216" t="s">
        <v>117</v>
      </c>
      <c r="AU721" s="216" t="s">
        <v>82</v>
      </c>
      <c r="AY721" s="18" t="s">
        <v>114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80</v>
      </c>
      <c r="BK721" s="217">
        <f>ROUND(I721*H721,2)</f>
        <v>0</v>
      </c>
      <c r="BL721" s="18" t="s">
        <v>272</v>
      </c>
      <c r="BM721" s="216" t="s">
        <v>848</v>
      </c>
    </row>
    <row r="722" s="2" customFormat="1">
      <c r="A722" s="39"/>
      <c r="B722" s="40"/>
      <c r="C722" s="41"/>
      <c r="D722" s="218" t="s">
        <v>124</v>
      </c>
      <c r="E722" s="41"/>
      <c r="F722" s="219" t="s">
        <v>849</v>
      </c>
      <c r="G722" s="41"/>
      <c r="H722" s="41"/>
      <c r="I722" s="220"/>
      <c r="J722" s="41"/>
      <c r="K722" s="41"/>
      <c r="L722" s="45"/>
      <c r="M722" s="221"/>
      <c r="N722" s="222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124</v>
      </c>
      <c r="AU722" s="18" t="s">
        <v>82</v>
      </c>
    </row>
    <row r="723" s="13" customFormat="1">
      <c r="A723" s="13"/>
      <c r="B723" s="223"/>
      <c r="C723" s="224"/>
      <c r="D723" s="218" t="s">
        <v>125</v>
      </c>
      <c r="E723" s="225" t="s">
        <v>19</v>
      </c>
      <c r="F723" s="226" t="s">
        <v>850</v>
      </c>
      <c r="G723" s="224"/>
      <c r="H723" s="225" t="s">
        <v>19</v>
      </c>
      <c r="I723" s="227"/>
      <c r="J723" s="224"/>
      <c r="K723" s="224"/>
      <c r="L723" s="228"/>
      <c r="M723" s="229"/>
      <c r="N723" s="230"/>
      <c r="O723" s="230"/>
      <c r="P723" s="230"/>
      <c r="Q723" s="230"/>
      <c r="R723" s="230"/>
      <c r="S723" s="230"/>
      <c r="T723" s="23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2" t="s">
        <v>125</v>
      </c>
      <c r="AU723" s="232" t="s">
        <v>82</v>
      </c>
      <c r="AV723" s="13" t="s">
        <v>80</v>
      </c>
      <c r="AW723" s="13" t="s">
        <v>33</v>
      </c>
      <c r="AX723" s="13" t="s">
        <v>72</v>
      </c>
      <c r="AY723" s="232" t="s">
        <v>114</v>
      </c>
    </row>
    <row r="724" s="13" customFormat="1">
      <c r="A724" s="13"/>
      <c r="B724" s="223"/>
      <c r="C724" s="224"/>
      <c r="D724" s="218" t="s">
        <v>125</v>
      </c>
      <c r="E724" s="225" t="s">
        <v>19</v>
      </c>
      <c r="F724" s="226" t="s">
        <v>851</v>
      </c>
      <c r="G724" s="224"/>
      <c r="H724" s="225" t="s">
        <v>19</v>
      </c>
      <c r="I724" s="227"/>
      <c r="J724" s="224"/>
      <c r="K724" s="224"/>
      <c r="L724" s="228"/>
      <c r="M724" s="229"/>
      <c r="N724" s="230"/>
      <c r="O724" s="230"/>
      <c r="P724" s="230"/>
      <c r="Q724" s="230"/>
      <c r="R724" s="230"/>
      <c r="S724" s="230"/>
      <c r="T724" s="23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2" t="s">
        <v>125</v>
      </c>
      <c r="AU724" s="232" t="s">
        <v>82</v>
      </c>
      <c r="AV724" s="13" t="s">
        <v>80</v>
      </c>
      <c r="AW724" s="13" t="s">
        <v>33</v>
      </c>
      <c r="AX724" s="13" t="s">
        <v>72</v>
      </c>
      <c r="AY724" s="232" t="s">
        <v>114</v>
      </c>
    </row>
    <row r="725" s="14" customFormat="1">
      <c r="A725" s="14"/>
      <c r="B725" s="233"/>
      <c r="C725" s="234"/>
      <c r="D725" s="218" t="s">
        <v>125</v>
      </c>
      <c r="E725" s="235" t="s">
        <v>19</v>
      </c>
      <c r="F725" s="236" t="s">
        <v>187</v>
      </c>
      <c r="G725" s="234"/>
      <c r="H725" s="237">
        <v>8</v>
      </c>
      <c r="I725" s="238"/>
      <c r="J725" s="234"/>
      <c r="K725" s="234"/>
      <c r="L725" s="239"/>
      <c r="M725" s="240"/>
      <c r="N725" s="241"/>
      <c r="O725" s="241"/>
      <c r="P725" s="241"/>
      <c r="Q725" s="241"/>
      <c r="R725" s="241"/>
      <c r="S725" s="241"/>
      <c r="T725" s="24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3" t="s">
        <v>125</v>
      </c>
      <c r="AU725" s="243" t="s">
        <v>82</v>
      </c>
      <c r="AV725" s="14" t="s">
        <v>82</v>
      </c>
      <c r="AW725" s="14" t="s">
        <v>33</v>
      </c>
      <c r="AX725" s="14" t="s">
        <v>72</v>
      </c>
      <c r="AY725" s="243" t="s">
        <v>114</v>
      </c>
    </row>
    <row r="726" s="15" customFormat="1">
      <c r="A726" s="15"/>
      <c r="B726" s="244"/>
      <c r="C726" s="245"/>
      <c r="D726" s="218" t="s">
        <v>125</v>
      </c>
      <c r="E726" s="246" t="s">
        <v>19</v>
      </c>
      <c r="F726" s="247" t="s">
        <v>127</v>
      </c>
      <c r="G726" s="245"/>
      <c r="H726" s="248">
        <v>8</v>
      </c>
      <c r="I726" s="249"/>
      <c r="J726" s="245"/>
      <c r="K726" s="245"/>
      <c r="L726" s="250"/>
      <c r="M726" s="251"/>
      <c r="N726" s="252"/>
      <c r="O726" s="252"/>
      <c r="P726" s="252"/>
      <c r="Q726" s="252"/>
      <c r="R726" s="252"/>
      <c r="S726" s="252"/>
      <c r="T726" s="253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54" t="s">
        <v>125</v>
      </c>
      <c r="AU726" s="254" t="s">
        <v>82</v>
      </c>
      <c r="AV726" s="15" t="s">
        <v>128</v>
      </c>
      <c r="AW726" s="15" t="s">
        <v>33</v>
      </c>
      <c r="AX726" s="15" t="s">
        <v>80</v>
      </c>
      <c r="AY726" s="254" t="s">
        <v>114</v>
      </c>
    </row>
    <row r="727" s="2" customFormat="1" ht="16.5" customHeight="1">
      <c r="A727" s="39"/>
      <c r="B727" s="40"/>
      <c r="C727" s="205" t="s">
        <v>852</v>
      </c>
      <c r="D727" s="205" t="s">
        <v>117</v>
      </c>
      <c r="E727" s="206" t="s">
        <v>853</v>
      </c>
      <c r="F727" s="207" t="s">
        <v>854</v>
      </c>
      <c r="G727" s="208" t="s">
        <v>202</v>
      </c>
      <c r="H727" s="209">
        <v>12</v>
      </c>
      <c r="I727" s="210"/>
      <c r="J727" s="211">
        <f>ROUND(I727*H727,2)</f>
        <v>0</v>
      </c>
      <c r="K727" s="207" t="s">
        <v>121</v>
      </c>
      <c r="L727" s="45"/>
      <c r="M727" s="212" t="s">
        <v>19</v>
      </c>
      <c r="N727" s="213" t="s">
        <v>43</v>
      </c>
      <c r="O727" s="85"/>
      <c r="P727" s="214">
        <f>O727*H727</f>
        <v>0</v>
      </c>
      <c r="Q727" s="214">
        <v>0.0021700000000000001</v>
      </c>
      <c r="R727" s="214">
        <f>Q727*H727</f>
        <v>0.026040000000000001</v>
      </c>
      <c r="S727" s="214">
        <v>0</v>
      </c>
      <c r="T727" s="215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16" t="s">
        <v>272</v>
      </c>
      <c r="AT727" s="216" t="s">
        <v>117</v>
      </c>
      <c r="AU727" s="216" t="s">
        <v>82</v>
      </c>
      <c r="AY727" s="18" t="s">
        <v>114</v>
      </c>
      <c r="BE727" s="217">
        <f>IF(N727="základní",J727,0)</f>
        <v>0</v>
      </c>
      <c r="BF727" s="217">
        <f>IF(N727="snížená",J727,0)</f>
        <v>0</v>
      </c>
      <c r="BG727" s="217">
        <f>IF(N727="zákl. přenesená",J727,0)</f>
        <v>0</v>
      </c>
      <c r="BH727" s="217">
        <f>IF(N727="sníž. přenesená",J727,0)</f>
        <v>0</v>
      </c>
      <c r="BI727" s="217">
        <f>IF(N727="nulová",J727,0)</f>
        <v>0</v>
      </c>
      <c r="BJ727" s="18" t="s">
        <v>80</v>
      </c>
      <c r="BK727" s="217">
        <f>ROUND(I727*H727,2)</f>
        <v>0</v>
      </c>
      <c r="BL727" s="18" t="s">
        <v>272</v>
      </c>
      <c r="BM727" s="216" t="s">
        <v>855</v>
      </c>
    </row>
    <row r="728" s="2" customFormat="1">
      <c r="A728" s="39"/>
      <c r="B728" s="40"/>
      <c r="C728" s="41"/>
      <c r="D728" s="218" t="s">
        <v>124</v>
      </c>
      <c r="E728" s="41"/>
      <c r="F728" s="219" t="s">
        <v>856</v>
      </c>
      <c r="G728" s="41"/>
      <c r="H728" s="41"/>
      <c r="I728" s="220"/>
      <c r="J728" s="41"/>
      <c r="K728" s="41"/>
      <c r="L728" s="45"/>
      <c r="M728" s="221"/>
      <c r="N728" s="222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124</v>
      </c>
      <c r="AU728" s="18" t="s">
        <v>82</v>
      </c>
    </row>
    <row r="729" s="13" customFormat="1">
      <c r="A729" s="13"/>
      <c r="B729" s="223"/>
      <c r="C729" s="224"/>
      <c r="D729" s="218" t="s">
        <v>125</v>
      </c>
      <c r="E729" s="225" t="s">
        <v>19</v>
      </c>
      <c r="F729" s="226" t="s">
        <v>850</v>
      </c>
      <c r="G729" s="224"/>
      <c r="H729" s="225" t="s">
        <v>19</v>
      </c>
      <c r="I729" s="227"/>
      <c r="J729" s="224"/>
      <c r="K729" s="224"/>
      <c r="L729" s="228"/>
      <c r="M729" s="229"/>
      <c r="N729" s="230"/>
      <c r="O729" s="230"/>
      <c r="P729" s="230"/>
      <c r="Q729" s="230"/>
      <c r="R729" s="230"/>
      <c r="S729" s="230"/>
      <c r="T729" s="23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2" t="s">
        <v>125</v>
      </c>
      <c r="AU729" s="232" t="s">
        <v>82</v>
      </c>
      <c r="AV729" s="13" t="s">
        <v>80</v>
      </c>
      <c r="AW729" s="13" t="s">
        <v>33</v>
      </c>
      <c r="AX729" s="13" t="s">
        <v>72</v>
      </c>
      <c r="AY729" s="232" t="s">
        <v>114</v>
      </c>
    </row>
    <row r="730" s="13" customFormat="1">
      <c r="A730" s="13"/>
      <c r="B730" s="223"/>
      <c r="C730" s="224"/>
      <c r="D730" s="218" t="s">
        <v>125</v>
      </c>
      <c r="E730" s="225" t="s">
        <v>19</v>
      </c>
      <c r="F730" s="226" t="s">
        <v>851</v>
      </c>
      <c r="G730" s="224"/>
      <c r="H730" s="225" t="s">
        <v>19</v>
      </c>
      <c r="I730" s="227"/>
      <c r="J730" s="224"/>
      <c r="K730" s="224"/>
      <c r="L730" s="228"/>
      <c r="M730" s="229"/>
      <c r="N730" s="230"/>
      <c r="O730" s="230"/>
      <c r="P730" s="230"/>
      <c r="Q730" s="230"/>
      <c r="R730" s="230"/>
      <c r="S730" s="230"/>
      <c r="T730" s="231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2" t="s">
        <v>125</v>
      </c>
      <c r="AU730" s="232" t="s">
        <v>82</v>
      </c>
      <c r="AV730" s="13" t="s">
        <v>80</v>
      </c>
      <c r="AW730" s="13" t="s">
        <v>33</v>
      </c>
      <c r="AX730" s="13" t="s">
        <v>72</v>
      </c>
      <c r="AY730" s="232" t="s">
        <v>114</v>
      </c>
    </row>
    <row r="731" s="14" customFormat="1">
      <c r="A731" s="14"/>
      <c r="B731" s="233"/>
      <c r="C731" s="234"/>
      <c r="D731" s="218" t="s">
        <v>125</v>
      </c>
      <c r="E731" s="235" t="s">
        <v>19</v>
      </c>
      <c r="F731" s="236" t="s">
        <v>249</v>
      </c>
      <c r="G731" s="234"/>
      <c r="H731" s="237">
        <v>12</v>
      </c>
      <c r="I731" s="238"/>
      <c r="J731" s="234"/>
      <c r="K731" s="234"/>
      <c r="L731" s="239"/>
      <c r="M731" s="240"/>
      <c r="N731" s="241"/>
      <c r="O731" s="241"/>
      <c r="P731" s="241"/>
      <c r="Q731" s="241"/>
      <c r="R731" s="241"/>
      <c r="S731" s="241"/>
      <c r="T731" s="24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3" t="s">
        <v>125</v>
      </c>
      <c r="AU731" s="243" t="s">
        <v>82</v>
      </c>
      <c r="AV731" s="14" t="s">
        <v>82</v>
      </c>
      <c r="AW731" s="14" t="s">
        <v>33</v>
      </c>
      <c r="AX731" s="14" t="s">
        <v>72</v>
      </c>
      <c r="AY731" s="243" t="s">
        <v>114</v>
      </c>
    </row>
    <row r="732" s="15" customFormat="1">
      <c r="A732" s="15"/>
      <c r="B732" s="244"/>
      <c r="C732" s="245"/>
      <c r="D732" s="218" t="s">
        <v>125</v>
      </c>
      <c r="E732" s="246" t="s">
        <v>19</v>
      </c>
      <c r="F732" s="247" t="s">
        <v>127</v>
      </c>
      <c r="G732" s="245"/>
      <c r="H732" s="248">
        <v>12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54" t="s">
        <v>125</v>
      </c>
      <c r="AU732" s="254" t="s">
        <v>82</v>
      </c>
      <c r="AV732" s="15" t="s">
        <v>128</v>
      </c>
      <c r="AW732" s="15" t="s">
        <v>33</v>
      </c>
      <c r="AX732" s="15" t="s">
        <v>80</v>
      </c>
      <c r="AY732" s="254" t="s">
        <v>114</v>
      </c>
    </row>
    <row r="733" s="2" customFormat="1" ht="16.5" customHeight="1">
      <c r="A733" s="39"/>
      <c r="B733" s="40"/>
      <c r="C733" s="205" t="s">
        <v>857</v>
      </c>
      <c r="D733" s="205" t="s">
        <v>117</v>
      </c>
      <c r="E733" s="206" t="s">
        <v>858</v>
      </c>
      <c r="F733" s="207" t="s">
        <v>859</v>
      </c>
      <c r="G733" s="208" t="s">
        <v>202</v>
      </c>
      <c r="H733" s="209">
        <v>44</v>
      </c>
      <c r="I733" s="210"/>
      <c r="J733" s="211">
        <f>ROUND(I733*H733,2)</f>
        <v>0</v>
      </c>
      <c r="K733" s="207" t="s">
        <v>19</v>
      </c>
      <c r="L733" s="45"/>
      <c r="M733" s="212" t="s">
        <v>19</v>
      </c>
      <c r="N733" s="213" t="s">
        <v>43</v>
      </c>
      <c r="O733" s="85"/>
      <c r="P733" s="214">
        <f>O733*H733</f>
        <v>0</v>
      </c>
      <c r="Q733" s="214">
        <v>0.0030999999999999999</v>
      </c>
      <c r="R733" s="214">
        <f>Q733*H733</f>
        <v>0.13639999999999999</v>
      </c>
      <c r="S733" s="214">
        <v>0</v>
      </c>
      <c r="T733" s="215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16" t="s">
        <v>272</v>
      </c>
      <c r="AT733" s="216" t="s">
        <v>117</v>
      </c>
      <c r="AU733" s="216" t="s">
        <v>82</v>
      </c>
      <c r="AY733" s="18" t="s">
        <v>114</v>
      </c>
      <c r="BE733" s="217">
        <f>IF(N733="základní",J733,0)</f>
        <v>0</v>
      </c>
      <c r="BF733" s="217">
        <f>IF(N733="snížená",J733,0)</f>
        <v>0</v>
      </c>
      <c r="BG733" s="217">
        <f>IF(N733="zákl. přenesená",J733,0)</f>
        <v>0</v>
      </c>
      <c r="BH733" s="217">
        <f>IF(N733="sníž. přenesená",J733,0)</f>
        <v>0</v>
      </c>
      <c r="BI733" s="217">
        <f>IF(N733="nulová",J733,0)</f>
        <v>0</v>
      </c>
      <c r="BJ733" s="18" t="s">
        <v>80</v>
      </c>
      <c r="BK733" s="217">
        <f>ROUND(I733*H733,2)</f>
        <v>0</v>
      </c>
      <c r="BL733" s="18" t="s">
        <v>272</v>
      </c>
      <c r="BM733" s="216" t="s">
        <v>860</v>
      </c>
    </row>
    <row r="734" s="2" customFormat="1">
      <c r="A734" s="39"/>
      <c r="B734" s="40"/>
      <c r="C734" s="41"/>
      <c r="D734" s="218" t="s">
        <v>124</v>
      </c>
      <c r="E734" s="41"/>
      <c r="F734" s="219" t="s">
        <v>861</v>
      </c>
      <c r="G734" s="41"/>
      <c r="H734" s="41"/>
      <c r="I734" s="220"/>
      <c r="J734" s="41"/>
      <c r="K734" s="41"/>
      <c r="L734" s="45"/>
      <c r="M734" s="221"/>
      <c r="N734" s="222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124</v>
      </c>
      <c r="AU734" s="18" t="s">
        <v>82</v>
      </c>
    </row>
    <row r="735" s="13" customFormat="1">
      <c r="A735" s="13"/>
      <c r="B735" s="223"/>
      <c r="C735" s="224"/>
      <c r="D735" s="218" t="s">
        <v>125</v>
      </c>
      <c r="E735" s="225" t="s">
        <v>19</v>
      </c>
      <c r="F735" s="226" t="s">
        <v>850</v>
      </c>
      <c r="G735" s="224"/>
      <c r="H735" s="225" t="s">
        <v>19</v>
      </c>
      <c r="I735" s="227"/>
      <c r="J735" s="224"/>
      <c r="K735" s="224"/>
      <c r="L735" s="228"/>
      <c r="M735" s="229"/>
      <c r="N735" s="230"/>
      <c r="O735" s="230"/>
      <c r="P735" s="230"/>
      <c r="Q735" s="230"/>
      <c r="R735" s="230"/>
      <c r="S735" s="230"/>
      <c r="T735" s="231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2" t="s">
        <v>125</v>
      </c>
      <c r="AU735" s="232" t="s">
        <v>82</v>
      </c>
      <c r="AV735" s="13" t="s">
        <v>80</v>
      </c>
      <c r="AW735" s="13" t="s">
        <v>33</v>
      </c>
      <c r="AX735" s="13" t="s">
        <v>72</v>
      </c>
      <c r="AY735" s="232" t="s">
        <v>114</v>
      </c>
    </row>
    <row r="736" s="13" customFormat="1">
      <c r="A736" s="13"/>
      <c r="B736" s="223"/>
      <c r="C736" s="224"/>
      <c r="D736" s="218" t="s">
        <v>125</v>
      </c>
      <c r="E736" s="225" t="s">
        <v>19</v>
      </c>
      <c r="F736" s="226" t="s">
        <v>862</v>
      </c>
      <c r="G736" s="224"/>
      <c r="H736" s="225" t="s">
        <v>19</v>
      </c>
      <c r="I736" s="227"/>
      <c r="J736" s="224"/>
      <c r="K736" s="224"/>
      <c r="L736" s="228"/>
      <c r="M736" s="229"/>
      <c r="N736" s="230"/>
      <c r="O736" s="230"/>
      <c r="P736" s="230"/>
      <c r="Q736" s="230"/>
      <c r="R736" s="230"/>
      <c r="S736" s="230"/>
      <c r="T736" s="231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2" t="s">
        <v>125</v>
      </c>
      <c r="AU736" s="232" t="s">
        <v>82</v>
      </c>
      <c r="AV736" s="13" t="s">
        <v>80</v>
      </c>
      <c r="AW736" s="13" t="s">
        <v>33</v>
      </c>
      <c r="AX736" s="13" t="s">
        <v>72</v>
      </c>
      <c r="AY736" s="232" t="s">
        <v>114</v>
      </c>
    </row>
    <row r="737" s="14" customFormat="1">
      <c r="A737" s="14"/>
      <c r="B737" s="233"/>
      <c r="C737" s="234"/>
      <c r="D737" s="218" t="s">
        <v>125</v>
      </c>
      <c r="E737" s="235" t="s">
        <v>19</v>
      </c>
      <c r="F737" s="236" t="s">
        <v>844</v>
      </c>
      <c r="G737" s="234"/>
      <c r="H737" s="237">
        <v>44</v>
      </c>
      <c r="I737" s="238"/>
      <c r="J737" s="234"/>
      <c r="K737" s="234"/>
      <c r="L737" s="239"/>
      <c r="M737" s="240"/>
      <c r="N737" s="241"/>
      <c r="O737" s="241"/>
      <c r="P737" s="241"/>
      <c r="Q737" s="241"/>
      <c r="R737" s="241"/>
      <c r="S737" s="241"/>
      <c r="T737" s="24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3" t="s">
        <v>125</v>
      </c>
      <c r="AU737" s="243" t="s">
        <v>82</v>
      </c>
      <c r="AV737" s="14" t="s">
        <v>82</v>
      </c>
      <c r="AW737" s="14" t="s">
        <v>33</v>
      </c>
      <c r="AX737" s="14" t="s">
        <v>72</v>
      </c>
      <c r="AY737" s="243" t="s">
        <v>114</v>
      </c>
    </row>
    <row r="738" s="15" customFormat="1">
      <c r="A738" s="15"/>
      <c r="B738" s="244"/>
      <c r="C738" s="245"/>
      <c r="D738" s="218" t="s">
        <v>125</v>
      </c>
      <c r="E738" s="246" t="s">
        <v>19</v>
      </c>
      <c r="F738" s="247" t="s">
        <v>127</v>
      </c>
      <c r="G738" s="245"/>
      <c r="H738" s="248">
        <v>44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54" t="s">
        <v>125</v>
      </c>
      <c r="AU738" s="254" t="s">
        <v>82</v>
      </c>
      <c r="AV738" s="15" t="s">
        <v>128</v>
      </c>
      <c r="AW738" s="15" t="s">
        <v>33</v>
      </c>
      <c r="AX738" s="15" t="s">
        <v>80</v>
      </c>
      <c r="AY738" s="254" t="s">
        <v>114</v>
      </c>
    </row>
    <row r="739" s="2" customFormat="1" ht="16.5" customHeight="1">
      <c r="A739" s="39"/>
      <c r="B739" s="40"/>
      <c r="C739" s="205" t="s">
        <v>863</v>
      </c>
      <c r="D739" s="205" t="s">
        <v>117</v>
      </c>
      <c r="E739" s="206" t="s">
        <v>864</v>
      </c>
      <c r="F739" s="207" t="s">
        <v>865</v>
      </c>
      <c r="G739" s="208" t="s">
        <v>373</v>
      </c>
      <c r="H739" s="209">
        <v>8</v>
      </c>
      <c r="I739" s="210"/>
      <c r="J739" s="211">
        <f>ROUND(I739*H739,2)</f>
        <v>0</v>
      </c>
      <c r="K739" s="207" t="s">
        <v>19</v>
      </c>
      <c r="L739" s="45"/>
      <c r="M739" s="212" t="s">
        <v>19</v>
      </c>
      <c r="N739" s="213" t="s">
        <v>43</v>
      </c>
      <c r="O739" s="85"/>
      <c r="P739" s="214">
        <f>O739*H739</f>
        <v>0</v>
      </c>
      <c r="Q739" s="214">
        <v>0</v>
      </c>
      <c r="R739" s="214">
        <f>Q739*H739</f>
        <v>0</v>
      </c>
      <c r="S739" s="214">
        <v>0</v>
      </c>
      <c r="T739" s="215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16" t="s">
        <v>272</v>
      </c>
      <c r="AT739" s="216" t="s">
        <v>117</v>
      </c>
      <c r="AU739" s="216" t="s">
        <v>82</v>
      </c>
      <c r="AY739" s="18" t="s">
        <v>114</v>
      </c>
      <c r="BE739" s="217">
        <f>IF(N739="základní",J739,0)</f>
        <v>0</v>
      </c>
      <c r="BF739" s="217">
        <f>IF(N739="snížená",J739,0)</f>
        <v>0</v>
      </c>
      <c r="BG739" s="217">
        <f>IF(N739="zákl. přenesená",J739,0)</f>
        <v>0</v>
      </c>
      <c r="BH739" s="217">
        <f>IF(N739="sníž. přenesená",J739,0)</f>
        <v>0</v>
      </c>
      <c r="BI739" s="217">
        <f>IF(N739="nulová",J739,0)</f>
        <v>0</v>
      </c>
      <c r="BJ739" s="18" t="s">
        <v>80</v>
      </c>
      <c r="BK739" s="217">
        <f>ROUND(I739*H739,2)</f>
        <v>0</v>
      </c>
      <c r="BL739" s="18" t="s">
        <v>272</v>
      </c>
      <c r="BM739" s="216" t="s">
        <v>866</v>
      </c>
    </row>
    <row r="740" s="2" customFormat="1">
      <c r="A740" s="39"/>
      <c r="B740" s="40"/>
      <c r="C740" s="41"/>
      <c r="D740" s="218" t="s">
        <v>124</v>
      </c>
      <c r="E740" s="41"/>
      <c r="F740" s="219" t="s">
        <v>865</v>
      </c>
      <c r="G740" s="41"/>
      <c r="H740" s="41"/>
      <c r="I740" s="220"/>
      <c r="J740" s="41"/>
      <c r="K740" s="41"/>
      <c r="L740" s="45"/>
      <c r="M740" s="221"/>
      <c r="N740" s="222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124</v>
      </c>
      <c r="AU740" s="18" t="s">
        <v>82</v>
      </c>
    </row>
    <row r="741" s="13" customFormat="1">
      <c r="A741" s="13"/>
      <c r="B741" s="223"/>
      <c r="C741" s="224"/>
      <c r="D741" s="218" t="s">
        <v>125</v>
      </c>
      <c r="E741" s="225" t="s">
        <v>19</v>
      </c>
      <c r="F741" s="226" t="s">
        <v>850</v>
      </c>
      <c r="G741" s="224"/>
      <c r="H741" s="225" t="s">
        <v>19</v>
      </c>
      <c r="I741" s="227"/>
      <c r="J741" s="224"/>
      <c r="K741" s="224"/>
      <c r="L741" s="228"/>
      <c r="M741" s="229"/>
      <c r="N741" s="230"/>
      <c r="O741" s="230"/>
      <c r="P741" s="230"/>
      <c r="Q741" s="230"/>
      <c r="R741" s="230"/>
      <c r="S741" s="230"/>
      <c r="T741" s="23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2" t="s">
        <v>125</v>
      </c>
      <c r="AU741" s="232" t="s">
        <v>82</v>
      </c>
      <c r="AV741" s="13" t="s">
        <v>80</v>
      </c>
      <c r="AW741" s="13" t="s">
        <v>33</v>
      </c>
      <c r="AX741" s="13" t="s">
        <v>72</v>
      </c>
      <c r="AY741" s="232" t="s">
        <v>114</v>
      </c>
    </row>
    <row r="742" s="13" customFormat="1">
      <c r="A742" s="13"/>
      <c r="B742" s="223"/>
      <c r="C742" s="224"/>
      <c r="D742" s="218" t="s">
        <v>125</v>
      </c>
      <c r="E742" s="225" t="s">
        <v>19</v>
      </c>
      <c r="F742" s="226" t="s">
        <v>862</v>
      </c>
      <c r="G742" s="224"/>
      <c r="H742" s="225" t="s">
        <v>19</v>
      </c>
      <c r="I742" s="227"/>
      <c r="J742" s="224"/>
      <c r="K742" s="224"/>
      <c r="L742" s="228"/>
      <c r="M742" s="229"/>
      <c r="N742" s="230"/>
      <c r="O742" s="230"/>
      <c r="P742" s="230"/>
      <c r="Q742" s="230"/>
      <c r="R742" s="230"/>
      <c r="S742" s="230"/>
      <c r="T742" s="23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2" t="s">
        <v>125</v>
      </c>
      <c r="AU742" s="232" t="s">
        <v>82</v>
      </c>
      <c r="AV742" s="13" t="s">
        <v>80</v>
      </c>
      <c r="AW742" s="13" t="s">
        <v>33</v>
      </c>
      <c r="AX742" s="13" t="s">
        <v>72</v>
      </c>
      <c r="AY742" s="232" t="s">
        <v>114</v>
      </c>
    </row>
    <row r="743" s="14" customFormat="1">
      <c r="A743" s="14"/>
      <c r="B743" s="233"/>
      <c r="C743" s="234"/>
      <c r="D743" s="218" t="s">
        <v>125</v>
      </c>
      <c r="E743" s="235" t="s">
        <v>19</v>
      </c>
      <c r="F743" s="236" t="s">
        <v>867</v>
      </c>
      <c r="G743" s="234"/>
      <c r="H743" s="237">
        <v>8</v>
      </c>
      <c r="I743" s="238"/>
      <c r="J743" s="234"/>
      <c r="K743" s="234"/>
      <c r="L743" s="239"/>
      <c r="M743" s="240"/>
      <c r="N743" s="241"/>
      <c r="O743" s="241"/>
      <c r="P743" s="241"/>
      <c r="Q743" s="241"/>
      <c r="R743" s="241"/>
      <c r="S743" s="241"/>
      <c r="T743" s="24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3" t="s">
        <v>125</v>
      </c>
      <c r="AU743" s="243" t="s">
        <v>82</v>
      </c>
      <c r="AV743" s="14" t="s">
        <v>82</v>
      </c>
      <c r="AW743" s="14" t="s">
        <v>33</v>
      </c>
      <c r="AX743" s="14" t="s">
        <v>72</v>
      </c>
      <c r="AY743" s="243" t="s">
        <v>114</v>
      </c>
    </row>
    <row r="744" s="15" customFormat="1">
      <c r="A744" s="15"/>
      <c r="B744" s="244"/>
      <c r="C744" s="245"/>
      <c r="D744" s="218" t="s">
        <v>125</v>
      </c>
      <c r="E744" s="246" t="s">
        <v>19</v>
      </c>
      <c r="F744" s="247" t="s">
        <v>127</v>
      </c>
      <c r="G744" s="245"/>
      <c r="H744" s="248">
        <v>8</v>
      </c>
      <c r="I744" s="249"/>
      <c r="J744" s="245"/>
      <c r="K744" s="245"/>
      <c r="L744" s="250"/>
      <c r="M744" s="251"/>
      <c r="N744" s="252"/>
      <c r="O744" s="252"/>
      <c r="P744" s="252"/>
      <c r="Q744" s="252"/>
      <c r="R744" s="252"/>
      <c r="S744" s="252"/>
      <c r="T744" s="253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54" t="s">
        <v>125</v>
      </c>
      <c r="AU744" s="254" t="s">
        <v>82</v>
      </c>
      <c r="AV744" s="15" t="s">
        <v>128</v>
      </c>
      <c r="AW744" s="15" t="s">
        <v>33</v>
      </c>
      <c r="AX744" s="15" t="s">
        <v>80</v>
      </c>
      <c r="AY744" s="254" t="s">
        <v>114</v>
      </c>
    </row>
    <row r="745" s="2" customFormat="1" ht="16.5" customHeight="1">
      <c r="A745" s="39"/>
      <c r="B745" s="40"/>
      <c r="C745" s="205" t="s">
        <v>868</v>
      </c>
      <c r="D745" s="205" t="s">
        <v>117</v>
      </c>
      <c r="E745" s="206" t="s">
        <v>869</v>
      </c>
      <c r="F745" s="207" t="s">
        <v>870</v>
      </c>
      <c r="G745" s="208" t="s">
        <v>373</v>
      </c>
      <c r="H745" s="209">
        <v>8</v>
      </c>
      <c r="I745" s="210"/>
      <c r="J745" s="211">
        <f>ROUND(I745*H745,2)</f>
        <v>0</v>
      </c>
      <c r="K745" s="207" t="s">
        <v>19</v>
      </c>
      <c r="L745" s="45"/>
      <c r="M745" s="212" t="s">
        <v>19</v>
      </c>
      <c r="N745" s="213" t="s">
        <v>43</v>
      </c>
      <c r="O745" s="85"/>
      <c r="P745" s="214">
        <f>O745*H745</f>
        <v>0</v>
      </c>
      <c r="Q745" s="214">
        <v>0</v>
      </c>
      <c r="R745" s="214">
        <f>Q745*H745</f>
        <v>0</v>
      </c>
      <c r="S745" s="214">
        <v>0</v>
      </c>
      <c r="T745" s="215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16" t="s">
        <v>272</v>
      </c>
      <c r="AT745" s="216" t="s">
        <v>117</v>
      </c>
      <c r="AU745" s="216" t="s">
        <v>82</v>
      </c>
      <c r="AY745" s="18" t="s">
        <v>114</v>
      </c>
      <c r="BE745" s="217">
        <f>IF(N745="základní",J745,0)</f>
        <v>0</v>
      </c>
      <c r="BF745" s="217">
        <f>IF(N745="snížená",J745,0)</f>
        <v>0</v>
      </c>
      <c r="BG745" s="217">
        <f>IF(N745="zákl. přenesená",J745,0)</f>
        <v>0</v>
      </c>
      <c r="BH745" s="217">
        <f>IF(N745="sníž. přenesená",J745,0)</f>
        <v>0</v>
      </c>
      <c r="BI745" s="217">
        <f>IF(N745="nulová",J745,0)</f>
        <v>0</v>
      </c>
      <c r="BJ745" s="18" t="s">
        <v>80</v>
      </c>
      <c r="BK745" s="217">
        <f>ROUND(I745*H745,2)</f>
        <v>0</v>
      </c>
      <c r="BL745" s="18" t="s">
        <v>272</v>
      </c>
      <c r="BM745" s="216" t="s">
        <v>871</v>
      </c>
    </row>
    <row r="746" s="2" customFormat="1">
      <c r="A746" s="39"/>
      <c r="B746" s="40"/>
      <c r="C746" s="41"/>
      <c r="D746" s="218" t="s">
        <v>124</v>
      </c>
      <c r="E746" s="41"/>
      <c r="F746" s="219" t="s">
        <v>870</v>
      </c>
      <c r="G746" s="41"/>
      <c r="H746" s="41"/>
      <c r="I746" s="220"/>
      <c r="J746" s="41"/>
      <c r="K746" s="41"/>
      <c r="L746" s="45"/>
      <c r="M746" s="221"/>
      <c r="N746" s="222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124</v>
      </c>
      <c r="AU746" s="18" t="s">
        <v>82</v>
      </c>
    </row>
    <row r="747" s="13" customFormat="1">
      <c r="A747" s="13"/>
      <c r="B747" s="223"/>
      <c r="C747" s="224"/>
      <c r="D747" s="218" t="s">
        <v>125</v>
      </c>
      <c r="E747" s="225" t="s">
        <v>19</v>
      </c>
      <c r="F747" s="226" t="s">
        <v>850</v>
      </c>
      <c r="G747" s="224"/>
      <c r="H747" s="225" t="s">
        <v>19</v>
      </c>
      <c r="I747" s="227"/>
      <c r="J747" s="224"/>
      <c r="K747" s="224"/>
      <c r="L747" s="228"/>
      <c r="M747" s="229"/>
      <c r="N747" s="230"/>
      <c r="O747" s="230"/>
      <c r="P747" s="230"/>
      <c r="Q747" s="230"/>
      <c r="R747" s="230"/>
      <c r="S747" s="230"/>
      <c r="T747" s="231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2" t="s">
        <v>125</v>
      </c>
      <c r="AU747" s="232" t="s">
        <v>82</v>
      </c>
      <c r="AV747" s="13" t="s">
        <v>80</v>
      </c>
      <c r="AW747" s="13" t="s">
        <v>33</v>
      </c>
      <c r="AX747" s="13" t="s">
        <v>72</v>
      </c>
      <c r="AY747" s="232" t="s">
        <v>114</v>
      </c>
    </row>
    <row r="748" s="13" customFormat="1">
      <c r="A748" s="13"/>
      <c r="B748" s="223"/>
      <c r="C748" s="224"/>
      <c r="D748" s="218" t="s">
        <v>125</v>
      </c>
      <c r="E748" s="225" t="s">
        <v>19</v>
      </c>
      <c r="F748" s="226" t="s">
        <v>872</v>
      </c>
      <c r="G748" s="224"/>
      <c r="H748" s="225" t="s">
        <v>19</v>
      </c>
      <c r="I748" s="227"/>
      <c r="J748" s="224"/>
      <c r="K748" s="224"/>
      <c r="L748" s="228"/>
      <c r="M748" s="229"/>
      <c r="N748" s="230"/>
      <c r="O748" s="230"/>
      <c r="P748" s="230"/>
      <c r="Q748" s="230"/>
      <c r="R748" s="230"/>
      <c r="S748" s="230"/>
      <c r="T748" s="231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2" t="s">
        <v>125</v>
      </c>
      <c r="AU748" s="232" t="s">
        <v>82</v>
      </c>
      <c r="AV748" s="13" t="s">
        <v>80</v>
      </c>
      <c r="AW748" s="13" t="s">
        <v>33</v>
      </c>
      <c r="AX748" s="13" t="s">
        <v>72</v>
      </c>
      <c r="AY748" s="232" t="s">
        <v>114</v>
      </c>
    </row>
    <row r="749" s="13" customFormat="1">
      <c r="A749" s="13"/>
      <c r="B749" s="223"/>
      <c r="C749" s="224"/>
      <c r="D749" s="218" t="s">
        <v>125</v>
      </c>
      <c r="E749" s="225" t="s">
        <v>19</v>
      </c>
      <c r="F749" s="226" t="s">
        <v>873</v>
      </c>
      <c r="G749" s="224"/>
      <c r="H749" s="225" t="s">
        <v>19</v>
      </c>
      <c r="I749" s="227"/>
      <c r="J749" s="224"/>
      <c r="K749" s="224"/>
      <c r="L749" s="228"/>
      <c r="M749" s="229"/>
      <c r="N749" s="230"/>
      <c r="O749" s="230"/>
      <c r="P749" s="230"/>
      <c r="Q749" s="230"/>
      <c r="R749" s="230"/>
      <c r="S749" s="230"/>
      <c r="T749" s="231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2" t="s">
        <v>125</v>
      </c>
      <c r="AU749" s="232" t="s">
        <v>82</v>
      </c>
      <c r="AV749" s="13" t="s">
        <v>80</v>
      </c>
      <c r="AW749" s="13" t="s">
        <v>33</v>
      </c>
      <c r="AX749" s="13" t="s">
        <v>72</v>
      </c>
      <c r="AY749" s="232" t="s">
        <v>114</v>
      </c>
    </row>
    <row r="750" s="14" customFormat="1">
      <c r="A750" s="14"/>
      <c r="B750" s="233"/>
      <c r="C750" s="234"/>
      <c r="D750" s="218" t="s">
        <v>125</v>
      </c>
      <c r="E750" s="235" t="s">
        <v>19</v>
      </c>
      <c r="F750" s="236" t="s">
        <v>187</v>
      </c>
      <c r="G750" s="234"/>
      <c r="H750" s="237">
        <v>8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3" t="s">
        <v>125</v>
      </c>
      <c r="AU750" s="243" t="s">
        <v>82</v>
      </c>
      <c r="AV750" s="14" t="s">
        <v>82</v>
      </c>
      <c r="AW750" s="14" t="s">
        <v>33</v>
      </c>
      <c r="AX750" s="14" t="s">
        <v>72</v>
      </c>
      <c r="AY750" s="243" t="s">
        <v>114</v>
      </c>
    </row>
    <row r="751" s="15" customFormat="1">
      <c r="A751" s="15"/>
      <c r="B751" s="244"/>
      <c r="C751" s="245"/>
      <c r="D751" s="218" t="s">
        <v>125</v>
      </c>
      <c r="E751" s="246" t="s">
        <v>19</v>
      </c>
      <c r="F751" s="247" t="s">
        <v>127</v>
      </c>
      <c r="G751" s="245"/>
      <c r="H751" s="248">
        <v>8</v>
      </c>
      <c r="I751" s="249"/>
      <c r="J751" s="245"/>
      <c r="K751" s="245"/>
      <c r="L751" s="250"/>
      <c r="M751" s="251"/>
      <c r="N751" s="252"/>
      <c r="O751" s="252"/>
      <c r="P751" s="252"/>
      <c r="Q751" s="252"/>
      <c r="R751" s="252"/>
      <c r="S751" s="252"/>
      <c r="T751" s="253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54" t="s">
        <v>125</v>
      </c>
      <c r="AU751" s="254" t="s">
        <v>82</v>
      </c>
      <c r="AV751" s="15" t="s">
        <v>128</v>
      </c>
      <c r="AW751" s="15" t="s">
        <v>33</v>
      </c>
      <c r="AX751" s="15" t="s">
        <v>80</v>
      </c>
      <c r="AY751" s="254" t="s">
        <v>114</v>
      </c>
    </row>
    <row r="752" s="2" customFormat="1" ht="16.5" customHeight="1">
      <c r="A752" s="39"/>
      <c r="B752" s="40"/>
      <c r="C752" s="205" t="s">
        <v>874</v>
      </c>
      <c r="D752" s="205" t="s">
        <v>117</v>
      </c>
      <c r="E752" s="206" t="s">
        <v>875</v>
      </c>
      <c r="F752" s="207" t="s">
        <v>876</v>
      </c>
      <c r="G752" s="208" t="s">
        <v>877</v>
      </c>
      <c r="H752" s="209">
        <v>160</v>
      </c>
      <c r="I752" s="210"/>
      <c r="J752" s="211">
        <f>ROUND(I752*H752,2)</f>
        <v>0</v>
      </c>
      <c r="K752" s="207" t="s">
        <v>19</v>
      </c>
      <c r="L752" s="45"/>
      <c r="M752" s="212" t="s">
        <v>19</v>
      </c>
      <c r="N752" s="213" t="s">
        <v>43</v>
      </c>
      <c r="O752" s="85"/>
      <c r="P752" s="214">
        <f>O752*H752</f>
        <v>0</v>
      </c>
      <c r="Q752" s="214">
        <v>0</v>
      </c>
      <c r="R752" s="214">
        <f>Q752*H752</f>
        <v>0</v>
      </c>
      <c r="S752" s="214">
        <v>0</v>
      </c>
      <c r="T752" s="215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16" t="s">
        <v>272</v>
      </c>
      <c r="AT752" s="216" t="s">
        <v>117</v>
      </c>
      <c r="AU752" s="216" t="s">
        <v>82</v>
      </c>
      <c r="AY752" s="18" t="s">
        <v>114</v>
      </c>
      <c r="BE752" s="217">
        <f>IF(N752="základní",J752,0)</f>
        <v>0</v>
      </c>
      <c r="BF752" s="217">
        <f>IF(N752="snížená",J752,0)</f>
        <v>0</v>
      </c>
      <c r="BG752" s="217">
        <f>IF(N752="zákl. přenesená",J752,0)</f>
        <v>0</v>
      </c>
      <c r="BH752" s="217">
        <f>IF(N752="sníž. přenesená",J752,0)</f>
        <v>0</v>
      </c>
      <c r="BI752" s="217">
        <f>IF(N752="nulová",J752,0)</f>
        <v>0</v>
      </c>
      <c r="BJ752" s="18" t="s">
        <v>80</v>
      </c>
      <c r="BK752" s="217">
        <f>ROUND(I752*H752,2)</f>
        <v>0</v>
      </c>
      <c r="BL752" s="18" t="s">
        <v>272</v>
      </c>
      <c r="BM752" s="216" t="s">
        <v>878</v>
      </c>
    </row>
    <row r="753" s="2" customFormat="1">
      <c r="A753" s="39"/>
      <c r="B753" s="40"/>
      <c r="C753" s="41"/>
      <c r="D753" s="218" t="s">
        <v>124</v>
      </c>
      <c r="E753" s="41"/>
      <c r="F753" s="219" t="s">
        <v>876</v>
      </c>
      <c r="G753" s="41"/>
      <c r="H753" s="41"/>
      <c r="I753" s="220"/>
      <c r="J753" s="41"/>
      <c r="K753" s="41"/>
      <c r="L753" s="45"/>
      <c r="M753" s="221"/>
      <c r="N753" s="222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124</v>
      </c>
      <c r="AU753" s="18" t="s">
        <v>82</v>
      </c>
    </row>
    <row r="754" s="13" customFormat="1">
      <c r="A754" s="13"/>
      <c r="B754" s="223"/>
      <c r="C754" s="224"/>
      <c r="D754" s="218" t="s">
        <v>125</v>
      </c>
      <c r="E754" s="225" t="s">
        <v>19</v>
      </c>
      <c r="F754" s="226" t="s">
        <v>850</v>
      </c>
      <c r="G754" s="224"/>
      <c r="H754" s="225" t="s">
        <v>19</v>
      </c>
      <c r="I754" s="227"/>
      <c r="J754" s="224"/>
      <c r="K754" s="224"/>
      <c r="L754" s="228"/>
      <c r="M754" s="229"/>
      <c r="N754" s="230"/>
      <c r="O754" s="230"/>
      <c r="P754" s="230"/>
      <c r="Q754" s="230"/>
      <c r="R754" s="230"/>
      <c r="S754" s="230"/>
      <c r="T754" s="231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2" t="s">
        <v>125</v>
      </c>
      <c r="AU754" s="232" t="s">
        <v>82</v>
      </c>
      <c r="AV754" s="13" t="s">
        <v>80</v>
      </c>
      <c r="AW754" s="13" t="s">
        <v>33</v>
      </c>
      <c r="AX754" s="13" t="s">
        <v>72</v>
      </c>
      <c r="AY754" s="232" t="s">
        <v>114</v>
      </c>
    </row>
    <row r="755" s="13" customFormat="1">
      <c r="A755" s="13"/>
      <c r="B755" s="223"/>
      <c r="C755" s="224"/>
      <c r="D755" s="218" t="s">
        <v>125</v>
      </c>
      <c r="E755" s="225" t="s">
        <v>19</v>
      </c>
      <c r="F755" s="226" t="s">
        <v>879</v>
      </c>
      <c r="G755" s="224"/>
      <c r="H755" s="225" t="s">
        <v>19</v>
      </c>
      <c r="I755" s="227"/>
      <c r="J755" s="224"/>
      <c r="K755" s="224"/>
      <c r="L755" s="228"/>
      <c r="M755" s="229"/>
      <c r="N755" s="230"/>
      <c r="O755" s="230"/>
      <c r="P755" s="230"/>
      <c r="Q755" s="230"/>
      <c r="R755" s="230"/>
      <c r="S755" s="230"/>
      <c r="T755" s="23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2" t="s">
        <v>125</v>
      </c>
      <c r="AU755" s="232" t="s">
        <v>82</v>
      </c>
      <c r="AV755" s="13" t="s">
        <v>80</v>
      </c>
      <c r="AW755" s="13" t="s">
        <v>33</v>
      </c>
      <c r="AX755" s="13" t="s">
        <v>72</v>
      </c>
      <c r="AY755" s="232" t="s">
        <v>114</v>
      </c>
    </row>
    <row r="756" s="14" customFormat="1">
      <c r="A756" s="14"/>
      <c r="B756" s="233"/>
      <c r="C756" s="234"/>
      <c r="D756" s="218" t="s">
        <v>125</v>
      </c>
      <c r="E756" s="235" t="s">
        <v>19</v>
      </c>
      <c r="F756" s="236" t="s">
        <v>880</v>
      </c>
      <c r="G756" s="234"/>
      <c r="H756" s="237">
        <v>160</v>
      </c>
      <c r="I756" s="238"/>
      <c r="J756" s="234"/>
      <c r="K756" s="234"/>
      <c r="L756" s="239"/>
      <c r="M756" s="240"/>
      <c r="N756" s="241"/>
      <c r="O756" s="241"/>
      <c r="P756" s="241"/>
      <c r="Q756" s="241"/>
      <c r="R756" s="241"/>
      <c r="S756" s="241"/>
      <c r="T756" s="24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3" t="s">
        <v>125</v>
      </c>
      <c r="AU756" s="243" t="s">
        <v>82</v>
      </c>
      <c r="AV756" s="14" t="s">
        <v>82</v>
      </c>
      <c r="AW756" s="14" t="s">
        <v>33</v>
      </c>
      <c r="AX756" s="14" t="s">
        <v>72</v>
      </c>
      <c r="AY756" s="243" t="s">
        <v>114</v>
      </c>
    </row>
    <row r="757" s="15" customFormat="1">
      <c r="A757" s="15"/>
      <c r="B757" s="244"/>
      <c r="C757" s="245"/>
      <c r="D757" s="218" t="s">
        <v>125</v>
      </c>
      <c r="E757" s="246" t="s">
        <v>19</v>
      </c>
      <c r="F757" s="247" t="s">
        <v>127</v>
      </c>
      <c r="G757" s="245"/>
      <c r="H757" s="248">
        <v>160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54" t="s">
        <v>125</v>
      </c>
      <c r="AU757" s="254" t="s">
        <v>82</v>
      </c>
      <c r="AV757" s="15" t="s">
        <v>128</v>
      </c>
      <c r="AW757" s="15" t="s">
        <v>33</v>
      </c>
      <c r="AX757" s="15" t="s">
        <v>80</v>
      </c>
      <c r="AY757" s="254" t="s">
        <v>114</v>
      </c>
    </row>
    <row r="758" s="2" customFormat="1" ht="16.5" customHeight="1">
      <c r="A758" s="39"/>
      <c r="B758" s="40"/>
      <c r="C758" s="205" t="s">
        <v>881</v>
      </c>
      <c r="D758" s="205" t="s">
        <v>117</v>
      </c>
      <c r="E758" s="206" t="s">
        <v>882</v>
      </c>
      <c r="F758" s="207" t="s">
        <v>883</v>
      </c>
      <c r="G758" s="208" t="s">
        <v>186</v>
      </c>
      <c r="H758" s="209">
        <v>0.16400000000000001</v>
      </c>
      <c r="I758" s="210"/>
      <c r="J758" s="211">
        <f>ROUND(I758*H758,2)</f>
        <v>0</v>
      </c>
      <c r="K758" s="207" t="s">
        <v>121</v>
      </c>
      <c r="L758" s="45"/>
      <c r="M758" s="212" t="s">
        <v>19</v>
      </c>
      <c r="N758" s="213" t="s">
        <v>43</v>
      </c>
      <c r="O758" s="85"/>
      <c r="P758" s="214">
        <f>O758*H758</f>
        <v>0</v>
      </c>
      <c r="Q758" s="214">
        <v>0</v>
      </c>
      <c r="R758" s="214">
        <f>Q758*H758</f>
        <v>0</v>
      </c>
      <c r="S758" s="214">
        <v>0</v>
      </c>
      <c r="T758" s="215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16" t="s">
        <v>272</v>
      </c>
      <c r="AT758" s="216" t="s">
        <v>117</v>
      </c>
      <c r="AU758" s="216" t="s">
        <v>82</v>
      </c>
      <c r="AY758" s="18" t="s">
        <v>114</v>
      </c>
      <c r="BE758" s="217">
        <f>IF(N758="základní",J758,0)</f>
        <v>0</v>
      </c>
      <c r="BF758" s="217">
        <f>IF(N758="snížená",J758,0)</f>
        <v>0</v>
      </c>
      <c r="BG758" s="217">
        <f>IF(N758="zákl. přenesená",J758,0)</f>
        <v>0</v>
      </c>
      <c r="BH758" s="217">
        <f>IF(N758="sníž. přenesená",J758,0)</f>
        <v>0</v>
      </c>
      <c r="BI758" s="217">
        <f>IF(N758="nulová",J758,0)</f>
        <v>0</v>
      </c>
      <c r="BJ758" s="18" t="s">
        <v>80</v>
      </c>
      <c r="BK758" s="217">
        <f>ROUND(I758*H758,2)</f>
        <v>0</v>
      </c>
      <c r="BL758" s="18" t="s">
        <v>272</v>
      </c>
      <c r="BM758" s="216" t="s">
        <v>884</v>
      </c>
    </row>
    <row r="759" s="2" customFormat="1">
      <c r="A759" s="39"/>
      <c r="B759" s="40"/>
      <c r="C759" s="41"/>
      <c r="D759" s="218" t="s">
        <v>124</v>
      </c>
      <c r="E759" s="41"/>
      <c r="F759" s="219" t="s">
        <v>885</v>
      </c>
      <c r="G759" s="41"/>
      <c r="H759" s="41"/>
      <c r="I759" s="220"/>
      <c r="J759" s="41"/>
      <c r="K759" s="41"/>
      <c r="L759" s="45"/>
      <c r="M759" s="221"/>
      <c r="N759" s="222"/>
      <c r="O759" s="85"/>
      <c r="P759" s="85"/>
      <c r="Q759" s="85"/>
      <c r="R759" s="85"/>
      <c r="S759" s="85"/>
      <c r="T759" s="86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124</v>
      </c>
      <c r="AU759" s="18" t="s">
        <v>82</v>
      </c>
    </row>
    <row r="760" s="2" customFormat="1" ht="16.5" customHeight="1">
      <c r="A760" s="39"/>
      <c r="B760" s="40"/>
      <c r="C760" s="205" t="s">
        <v>886</v>
      </c>
      <c r="D760" s="205" t="s">
        <v>117</v>
      </c>
      <c r="E760" s="206" t="s">
        <v>887</v>
      </c>
      <c r="F760" s="207" t="s">
        <v>888</v>
      </c>
      <c r="G760" s="208" t="s">
        <v>186</v>
      </c>
      <c r="H760" s="209">
        <v>0.16400000000000001</v>
      </c>
      <c r="I760" s="210"/>
      <c r="J760" s="211">
        <f>ROUND(I760*H760,2)</f>
        <v>0</v>
      </c>
      <c r="K760" s="207" t="s">
        <v>121</v>
      </c>
      <c r="L760" s="45"/>
      <c r="M760" s="212" t="s">
        <v>19</v>
      </c>
      <c r="N760" s="213" t="s">
        <v>43</v>
      </c>
      <c r="O760" s="85"/>
      <c r="P760" s="214">
        <f>O760*H760</f>
        <v>0</v>
      </c>
      <c r="Q760" s="214">
        <v>0</v>
      </c>
      <c r="R760" s="214">
        <f>Q760*H760</f>
        <v>0</v>
      </c>
      <c r="S760" s="214">
        <v>0</v>
      </c>
      <c r="T760" s="215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16" t="s">
        <v>272</v>
      </c>
      <c r="AT760" s="216" t="s">
        <v>117</v>
      </c>
      <c r="AU760" s="216" t="s">
        <v>82</v>
      </c>
      <c r="AY760" s="18" t="s">
        <v>114</v>
      </c>
      <c r="BE760" s="217">
        <f>IF(N760="základní",J760,0)</f>
        <v>0</v>
      </c>
      <c r="BF760" s="217">
        <f>IF(N760="snížená",J760,0)</f>
        <v>0</v>
      </c>
      <c r="BG760" s="217">
        <f>IF(N760="zákl. přenesená",J760,0)</f>
        <v>0</v>
      </c>
      <c r="BH760" s="217">
        <f>IF(N760="sníž. přenesená",J760,0)</f>
        <v>0</v>
      </c>
      <c r="BI760" s="217">
        <f>IF(N760="nulová",J760,0)</f>
        <v>0</v>
      </c>
      <c r="BJ760" s="18" t="s">
        <v>80</v>
      </c>
      <c r="BK760" s="217">
        <f>ROUND(I760*H760,2)</f>
        <v>0</v>
      </c>
      <c r="BL760" s="18" t="s">
        <v>272</v>
      </c>
      <c r="BM760" s="216" t="s">
        <v>889</v>
      </c>
    </row>
    <row r="761" s="2" customFormat="1">
      <c r="A761" s="39"/>
      <c r="B761" s="40"/>
      <c r="C761" s="41"/>
      <c r="D761" s="218" t="s">
        <v>124</v>
      </c>
      <c r="E761" s="41"/>
      <c r="F761" s="219" t="s">
        <v>890</v>
      </c>
      <c r="G761" s="41"/>
      <c r="H761" s="41"/>
      <c r="I761" s="220"/>
      <c r="J761" s="41"/>
      <c r="K761" s="41"/>
      <c r="L761" s="45"/>
      <c r="M761" s="221"/>
      <c r="N761" s="222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124</v>
      </c>
      <c r="AU761" s="18" t="s">
        <v>82</v>
      </c>
    </row>
    <row r="762" s="12" customFormat="1" ht="22.8" customHeight="1">
      <c r="A762" s="12"/>
      <c r="B762" s="189"/>
      <c r="C762" s="190"/>
      <c r="D762" s="191" t="s">
        <v>71</v>
      </c>
      <c r="E762" s="203" t="s">
        <v>891</v>
      </c>
      <c r="F762" s="203" t="s">
        <v>892</v>
      </c>
      <c r="G762" s="190"/>
      <c r="H762" s="190"/>
      <c r="I762" s="193"/>
      <c r="J762" s="204">
        <f>BK762</f>
        <v>0</v>
      </c>
      <c r="K762" s="190"/>
      <c r="L762" s="195"/>
      <c r="M762" s="196"/>
      <c r="N762" s="197"/>
      <c r="O762" s="197"/>
      <c r="P762" s="198">
        <f>SUM(P763:P789)</f>
        <v>0</v>
      </c>
      <c r="Q762" s="197"/>
      <c r="R762" s="198">
        <f>SUM(R763:R789)</f>
        <v>1.1086878</v>
      </c>
      <c r="S762" s="197"/>
      <c r="T762" s="199">
        <f>SUM(T763:T789)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00" t="s">
        <v>82</v>
      </c>
      <c r="AT762" s="201" t="s">
        <v>71</v>
      </c>
      <c r="AU762" s="201" t="s">
        <v>80</v>
      </c>
      <c r="AY762" s="200" t="s">
        <v>114</v>
      </c>
      <c r="BK762" s="202">
        <f>SUM(BK763:BK789)</f>
        <v>0</v>
      </c>
    </row>
    <row r="763" s="2" customFormat="1" ht="16.5" customHeight="1">
      <c r="A763" s="39"/>
      <c r="B763" s="40"/>
      <c r="C763" s="205" t="s">
        <v>893</v>
      </c>
      <c r="D763" s="205" t="s">
        <v>117</v>
      </c>
      <c r="E763" s="206" t="s">
        <v>894</v>
      </c>
      <c r="F763" s="207" t="s">
        <v>895</v>
      </c>
      <c r="G763" s="208" t="s">
        <v>174</v>
      </c>
      <c r="H763" s="209">
        <v>58.259999999999998</v>
      </c>
      <c r="I763" s="210"/>
      <c r="J763" s="211">
        <f>ROUND(I763*H763,2)</f>
        <v>0</v>
      </c>
      <c r="K763" s="207" t="s">
        <v>121</v>
      </c>
      <c r="L763" s="45"/>
      <c r="M763" s="212" t="s">
        <v>19</v>
      </c>
      <c r="N763" s="213" t="s">
        <v>43</v>
      </c>
      <c r="O763" s="85"/>
      <c r="P763" s="214">
        <f>O763*H763</f>
        <v>0</v>
      </c>
      <c r="Q763" s="214">
        <v>0</v>
      </c>
      <c r="R763" s="214">
        <f>Q763*H763</f>
        <v>0</v>
      </c>
      <c r="S763" s="214">
        <v>0</v>
      </c>
      <c r="T763" s="215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16" t="s">
        <v>272</v>
      </c>
      <c r="AT763" s="216" t="s">
        <v>117</v>
      </c>
      <c r="AU763" s="216" t="s">
        <v>82</v>
      </c>
      <c r="AY763" s="18" t="s">
        <v>114</v>
      </c>
      <c r="BE763" s="217">
        <f>IF(N763="základní",J763,0)</f>
        <v>0</v>
      </c>
      <c r="BF763" s="217">
        <f>IF(N763="snížená",J763,0)</f>
        <v>0</v>
      </c>
      <c r="BG763" s="217">
        <f>IF(N763="zákl. přenesená",J763,0)</f>
        <v>0</v>
      </c>
      <c r="BH763" s="217">
        <f>IF(N763="sníž. přenesená",J763,0)</f>
        <v>0</v>
      </c>
      <c r="BI763" s="217">
        <f>IF(N763="nulová",J763,0)</f>
        <v>0</v>
      </c>
      <c r="BJ763" s="18" t="s">
        <v>80</v>
      </c>
      <c r="BK763" s="217">
        <f>ROUND(I763*H763,2)</f>
        <v>0</v>
      </c>
      <c r="BL763" s="18" t="s">
        <v>272</v>
      </c>
      <c r="BM763" s="216" t="s">
        <v>896</v>
      </c>
    </row>
    <row r="764" s="2" customFormat="1">
      <c r="A764" s="39"/>
      <c r="B764" s="40"/>
      <c r="C764" s="41"/>
      <c r="D764" s="218" t="s">
        <v>124</v>
      </c>
      <c r="E764" s="41"/>
      <c r="F764" s="219" t="s">
        <v>897</v>
      </c>
      <c r="G764" s="41"/>
      <c r="H764" s="41"/>
      <c r="I764" s="220"/>
      <c r="J764" s="41"/>
      <c r="K764" s="41"/>
      <c r="L764" s="45"/>
      <c r="M764" s="221"/>
      <c r="N764" s="222"/>
      <c r="O764" s="85"/>
      <c r="P764" s="85"/>
      <c r="Q764" s="85"/>
      <c r="R764" s="85"/>
      <c r="S764" s="85"/>
      <c r="T764" s="86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124</v>
      </c>
      <c r="AU764" s="18" t="s">
        <v>82</v>
      </c>
    </row>
    <row r="765" s="13" customFormat="1">
      <c r="A765" s="13"/>
      <c r="B765" s="223"/>
      <c r="C765" s="224"/>
      <c r="D765" s="218" t="s">
        <v>125</v>
      </c>
      <c r="E765" s="225" t="s">
        <v>19</v>
      </c>
      <c r="F765" s="226" t="s">
        <v>219</v>
      </c>
      <c r="G765" s="224"/>
      <c r="H765" s="225" t="s">
        <v>19</v>
      </c>
      <c r="I765" s="227"/>
      <c r="J765" s="224"/>
      <c r="K765" s="224"/>
      <c r="L765" s="228"/>
      <c r="M765" s="229"/>
      <c r="N765" s="230"/>
      <c r="O765" s="230"/>
      <c r="P765" s="230"/>
      <c r="Q765" s="230"/>
      <c r="R765" s="230"/>
      <c r="S765" s="230"/>
      <c r="T765" s="231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2" t="s">
        <v>125</v>
      </c>
      <c r="AU765" s="232" t="s">
        <v>82</v>
      </c>
      <c r="AV765" s="13" t="s">
        <v>80</v>
      </c>
      <c r="AW765" s="13" t="s">
        <v>33</v>
      </c>
      <c r="AX765" s="13" t="s">
        <v>72</v>
      </c>
      <c r="AY765" s="232" t="s">
        <v>114</v>
      </c>
    </row>
    <row r="766" s="13" customFormat="1">
      <c r="A766" s="13"/>
      <c r="B766" s="223"/>
      <c r="C766" s="224"/>
      <c r="D766" s="218" t="s">
        <v>125</v>
      </c>
      <c r="E766" s="225" t="s">
        <v>19</v>
      </c>
      <c r="F766" s="226" t="s">
        <v>898</v>
      </c>
      <c r="G766" s="224"/>
      <c r="H766" s="225" t="s">
        <v>19</v>
      </c>
      <c r="I766" s="227"/>
      <c r="J766" s="224"/>
      <c r="K766" s="224"/>
      <c r="L766" s="228"/>
      <c r="M766" s="229"/>
      <c r="N766" s="230"/>
      <c r="O766" s="230"/>
      <c r="P766" s="230"/>
      <c r="Q766" s="230"/>
      <c r="R766" s="230"/>
      <c r="S766" s="230"/>
      <c r="T766" s="231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2" t="s">
        <v>125</v>
      </c>
      <c r="AU766" s="232" t="s">
        <v>82</v>
      </c>
      <c r="AV766" s="13" t="s">
        <v>80</v>
      </c>
      <c r="AW766" s="13" t="s">
        <v>33</v>
      </c>
      <c r="AX766" s="13" t="s">
        <v>72</v>
      </c>
      <c r="AY766" s="232" t="s">
        <v>114</v>
      </c>
    </row>
    <row r="767" s="14" customFormat="1">
      <c r="A767" s="14"/>
      <c r="B767" s="233"/>
      <c r="C767" s="234"/>
      <c r="D767" s="218" t="s">
        <v>125</v>
      </c>
      <c r="E767" s="235" t="s">
        <v>19</v>
      </c>
      <c r="F767" s="236" t="s">
        <v>899</v>
      </c>
      <c r="G767" s="234"/>
      <c r="H767" s="237">
        <v>52.799999999999997</v>
      </c>
      <c r="I767" s="238"/>
      <c r="J767" s="234"/>
      <c r="K767" s="234"/>
      <c r="L767" s="239"/>
      <c r="M767" s="240"/>
      <c r="N767" s="241"/>
      <c r="O767" s="241"/>
      <c r="P767" s="241"/>
      <c r="Q767" s="241"/>
      <c r="R767" s="241"/>
      <c r="S767" s="241"/>
      <c r="T767" s="24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3" t="s">
        <v>125</v>
      </c>
      <c r="AU767" s="243" t="s">
        <v>82</v>
      </c>
      <c r="AV767" s="14" t="s">
        <v>82</v>
      </c>
      <c r="AW767" s="14" t="s">
        <v>33</v>
      </c>
      <c r="AX767" s="14" t="s">
        <v>72</v>
      </c>
      <c r="AY767" s="243" t="s">
        <v>114</v>
      </c>
    </row>
    <row r="768" s="14" customFormat="1">
      <c r="A768" s="14"/>
      <c r="B768" s="233"/>
      <c r="C768" s="234"/>
      <c r="D768" s="218" t="s">
        <v>125</v>
      </c>
      <c r="E768" s="235" t="s">
        <v>19</v>
      </c>
      <c r="F768" s="236" t="s">
        <v>900</v>
      </c>
      <c r="G768" s="234"/>
      <c r="H768" s="237">
        <v>5.46</v>
      </c>
      <c r="I768" s="238"/>
      <c r="J768" s="234"/>
      <c r="K768" s="234"/>
      <c r="L768" s="239"/>
      <c r="M768" s="240"/>
      <c r="N768" s="241"/>
      <c r="O768" s="241"/>
      <c r="P768" s="241"/>
      <c r="Q768" s="241"/>
      <c r="R768" s="241"/>
      <c r="S768" s="241"/>
      <c r="T768" s="24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3" t="s">
        <v>125</v>
      </c>
      <c r="AU768" s="243" t="s">
        <v>82</v>
      </c>
      <c r="AV768" s="14" t="s">
        <v>82</v>
      </c>
      <c r="AW768" s="14" t="s">
        <v>33</v>
      </c>
      <c r="AX768" s="14" t="s">
        <v>72</v>
      </c>
      <c r="AY768" s="243" t="s">
        <v>114</v>
      </c>
    </row>
    <row r="769" s="15" customFormat="1">
      <c r="A769" s="15"/>
      <c r="B769" s="244"/>
      <c r="C769" s="245"/>
      <c r="D769" s="218" t="s">
        <v>125</v>
      </c>
      <c r="E769" s="246" t="s">
        <v>19</v>
      </c>
      <c r="F769" s="247" t="s">
        <v>127</v>
      </c>
      <c r="G769" s="245"/>
      <c r="H769" s="248">
        <v>58.259999999999998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54" t="s">
        <v>125</v>
      </c>
      <c r="AU769" s="254" t="s">
        <v>82</v>
      </c>
      <c r="AV769" s="15" t="s">
        <v>128</v>
      </c>
      <c r="AW769" s="15" t="s">
        <v>33</v>
      </c>
      <c r="AX769" s="15" t="s">
        <v>80</v>
      </c>
      <c r="AY769" s="254" t="s">
        <v>114</v>
      </c>
    </row>
    <row r="770" s="2" customFormat="1" ht="16.5" customHeight="1">
      <c r="A770" s="39"/>
      <c r="B770" s="40"/>
      <c r="C770" s="259" t="s">
        <v>901</v>
      </c>
      <c r="D770" s="259" t="s">
        <v>183</v>
      </c>
      <c r="E770" s="260" t="s">
        <v>902</v>
      </c>
      <c r="F770" s="261" t="s">
        <v>903</v>
      </c>
      <c r="G770" s="262" t="s">
        <v>174</v>
      </c>
      <c r="H770" s="263">
        <v>64.085999999999999</v>
      </c>
      <c r="I770" s="264"/>
      <c r="J770" s="265">
        <f>ROUND(I770*H770,2)</f>
        <v>0</v>
      </c>
      <c r="K770" s="261" t="s">
        <v>121</v>
      </c>
      <c r="L770" s="266"/>
      <c r="M770" s="267" t="s">
        <v>19</v>
      </c>
      <c r="N770" s="268" t="s">
        <v>43</v>
      </c>
      <c r="O770" s="85"/>
      <c r="P770" s="214">
        <f>O770*H770</f>
        <v>0</v>
      </c>
      <c r="Q770" s="214">
        <v>0.017299999999999999</v>
      </c>
      <c r="R770" s="214">
        <f>Q770*H770</f>
        <v>1.1086878</v>
      </c>
      <c r="S770" s="214">
        <v>0</v>
      </c>
      <c r="T770" s="215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16" t="s">
        <v>386</v>
      </c>
      <c r="AT770" s="216" t="s">
        <v>183</v>
      </c>
      <c r="AU770" s="216" t="s">
        <v>82</v>
      </c>
      <c r="AY770" s="18" t="s">
        <v>114</v>
      </c>
      <c r="BE770" s="217">
        <f>IF(N770="základní",J770,0)</f>
        <v>0</v>
      </c>
      <c r="BF770" s="217">
        <f>IF(N770="snížená",J770,0)</f>
        <v>0</v>
      </c>
      <c r="BG770" s="217">
        <f>IF(N770="zákl. přenesená",J770,0)</f>
        <v>0</v>
      </c>
      <c r="BH770" s="217">
        <f>IF(N770="sníž. přenesená",J770,0)</f>
        <v>0</v>
      </c>
      <c r="BI770" s="217">
        <f>IF(N770="nulová",J770,0)</f>
        <v>0</v>
      </c>
      <c r="BJ770" s="18" t="s">
        <v>80</v>
      </c>
      <c r="BK770" s="217">
        <f>ROUND(I770*H770,2)</f>
        <v>0</v>
      </c>
      <c r="BL770" s="18" t="s">
        <v>272</v>
      </c>
      <c r="BM770" s="216" t="s">
        <v>904</v>
      </c>
    </row>
    <row r="771" s="2" customFormat="1">
      <c r="A771" s="39"/>
      <c r="B771" s="40"/>
      <c r="C771" s="41"/>
      <c r="D771" s="218" t="s">
        <v>124</v>
      </c>
      <c r="E771" s="41"/>
      <c r="F771" s="219" t="s">
        <v>903</v>
      </c>
      <c r="G771" s="41"/>
      <c r="H771" s="41"/>
      <c r="I771" s="220"/>
      <c r="J771" s="41"/>
      <c r="K771" s="41"/>
      <c r="L771" s="45"/>
      <c r="M771" s="221"/>
      <c r="N771" s="222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124</v>
      </c>
      <c r="AU771" s="18" t="s">
        <v>82</v>
      </c>
    </row>
    <row r="772" s="14" customFormat="1">
      <c r="A772" s="14"/>
      <c r="B772" s="233"/>
      <c r="C772" s="234"/>
      <c r="D772" s="218" t="s">
        <v>125</v>
      </c>
      <c r="E772" s="235" t="s">
        <v>19</v>
      </c>
      <c r="F772" s="236" t="s">
        <v>905</v>
      </c>
      <c r="G772" s="234"/>
      <c r="H772" s="237">
        <v>64.085999999999999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3" t="s">
        <v>125</v>
      </c>
      <c r="AU772" s="243" t="s">
        <v>82</v>
      </c>
      <c r="AV772" s="14" t="s">
        <v>82</v>
      </c>
      <c r="AW772" s="14" t="s">
        <v>33</v>
      </c>
      <c r="AX772" s="14" t="s">
        <v>72</v>
      </c>
      <c r="AY772" s="243" t="s">
        <v>114</v>
      </c>
    </row>
    <row r="773" s="15" customFormat="1">
      <c r="A773" s="15"/>
      <c r="B773" s="244"/>
      <c r="C773" s="245"/>
      <c r="D773" s="218" t="s">
        <v>125</v>
      </c>
      <c r="E773" s="246" t="s">
        <v>19</v>
      </c>
      <c r="F773" s="247" t="s">
        <v>127</v>
      </c>
      <c r="G773" s="245"/>
      <c r="H773" s="248">
        <v>64.085999999999999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54" t="s">
        <v>125</v>
      </c>
      <c r="AU773" s="254" t="s">
        <v>82</v>
      </c>
      <c r="AV773" s="15" t="s">
        <v>128</v>
      </c>
      <c r="AW773" s="15" t="s">
        <v>33</v>
      </c>
      <c r="AX773" s="15" t="s">
        <v>80</v>
      </c>
      <c r="AY773" s="254" t="s">
        <v>114</v>
      </c>
    </row>
    <row r="774" s="2" customFormat="1" ht="16.5" customHeight="1">
      <c r="A774" s="39"/>
      <c r="B774" s="40"/>
      <c r="C774" s="205" t="s">
        <v>906</v>
      </c>
      <c r="D774" s="205" t="s">
        <v>117</v>
      </c>
      <c r="E774" s="206" t="s">
        <v>907</v>
      </c>
      <c r="F774" s="207" t="s">
        <v>908</v>
      </c>
      <c r="G774" s="208" t="s">
        <v>373</v>
      </c>
      <c r="H774" s="209">
        <v>1600</v>
      </c>
      <c r="I774" s="210"/>
      <c r="J774" s="211">
        <f>ROUND(I774*H774,2)</f>
        <v>0</v>
      </c>
      <c r="K774" s="207" t="s">
        <v>19</v>
      </c>
      <c r="L774" s="45"/>
      <c r="M774" s="212" t="s">
        <v>19</v>
      </c>
      <c r="N774" s="213" t="s">
        <v>43</v>
      </c>
      <c r="O774" s="85"/>
      <c r="P774" s="214">
        <f>O774*H774</f>
        <v>0</v>
      </c>
      <c r="Q774" s="214">
        <v>0</v>
      </c>
      <c r="R774" s="214">
        <f>Q774*H774</f>
        <v>0</v>
      </c>
      <c r="S774" s="214">
        <v>0</v>
      </c>
      <c r="T774" s="215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16" t="s">
        <v>272</v>
      </c>
      <c r="AT774" s="216" t="s">
        <v>117</v>
      </c>
      <c r="AU774" s="216" t="s">
        <v>82</v>
      </c>
      <c r="AY774" s="18" t="s">
        <v>114</v>
      </c>
      <c r="BE774" s="217">
        <f>IF(N774="základní",J774,0)</f>
        <v>0</v>
      </c>
      <c r="BF774" s="217">
        <f>IF(N774="snížená",J774,0)</f>
        <v>0</v>
      </c>
      <c r="BG774" s="217">
        <f>IF(N774="zákl. přenesená",J774,0)</f>
        <v>0</v>
      </c>
      <c r="BH774" s="217">
        <f>IF(N774="sníž. přenesená",J774,0)</f>
        <v>0</v>
      </c>
      <c r="BI774" s="217">
        <f>IF(N774="nulová",J774,0)</f>
        <v>0</v>
      </c>
      <c r="BJ774" s="18" t="s">
        <v>80</v>
      </c>
      <c r="BK774" s="217">
        <f>ROUND(I774*H774,2)</f>
        <v>0</v>
      </c>
      <c r="BL774" s="18" t="s">
        <v>272</v>
      </c>
      <c r="BM774" s="216" t="s">
        <v>909</v>
      </c>
    </row>
    <row r="775" s="2" customFormat="1">
      <c r="A775" s="39"/>
      <c r="B775" s="40"/>
      <c r="C775" s="41"/>
      <c r="D775" s="218" t="s">
        <v>124</v>
      </c>
      <c r="E775" s="41"/>
      <c r="F775" s="219" t="s">
        <v>908</v>
      </c>
      <c r="G775" s="41"/>
      <c r="H775" s="41"/>
      <c r="I775" s="220"/>
      <c r="J775" s="41"/>
      <c r="K775" s="41"/>
      <c r="L775" s="45"/>
      <c r="M775" s="221"/>
      <c r="N775" s="222"/>
      <c r="O775" s="85"/>
      <c r="P775" s="85"/>
      <c r="Q775" s="85"/>
      <c r="R775" s="85"/>
      <c r="S775" s="85"/>
      <c r="T775" s="86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124</v>
      </c>
      <c r="AU775" s="18" t="s">
        <v>82</v>
      </c>
    </row>
    <row r="776" s="13" customFormat="1">
      <c r="A776" s="13"/>
      <c r="B776" s="223"/>
      <c r="C776" s="224"/>
      <c r="D776" s="218" t="s">
        <v>125</v>
      </c>
      <c r="E776" s="225" t="s">
        <v>19</v>
      </c>
      <c r="F776" s="226" t="s">
        <v>219</v>
      </c>
      <c r="G776" s="224"/>
      <c r="H776" s="225" t="s">
        <v>19</v>
      </c>
      <c r="I776" s="227"/>
      <c r="J776" s="224"/>
      <c r="K776" s="224"/>
      <c r="L776" s="228"/>
      <c r="M776" s="229"/>
      <c r="N776" s="230"/>
      <c r="O776" s="230"/>
      <c r="P776" s="230"/>
      <c r="Q776" s="230"/>
      <c r="R776" s="230"/>
      <c r="S776" s="230"/>
      <c r="T776" s="231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2" t="s">
        <v>125</v>
      </c>
      <c r="AU776" s="232" t="s">
        <v>82</v>
      </c>
      <c r="AV776" s="13" t="s">
        <v>80</v>
      </c>
      <c r="AW776" s="13" t="s">
        <v>33</v>
      </c>
      <c r="AX776" s="13" t="s">
        <v>72</v>
      </c>
      <c r="AY776" s="232" t="s">
        <v>114</v>
      </c>
    </row>
    <row r="777" s="13" customFormat="1">
      <c r="A777" s="13"/>
      <c r="B777" s="223"/>
      <c r="C777" s="224"/>
      <c r="D777" s="218" t="s">
        <v>125</v>
      </c>
      <c r="E777" s="225" t="s">
        <v>19</v>
      </c>
      <c r="F777" s="226" t="s">
        <v>898</v>
      </c>
      <c r="G777" s="224"/>
      <c r="H777" s="225" t="s">
        <v>19</v>
      </c>
      <c r="I777" s="227"/>
      <c r="J777" s="224"/>
      <c r="K777" s="224"/>
      <c r="L777" s="228"/>
      <c r="M777" s="229"/>
      <c r="N777" s="230"/>
      <c r="O777" s="230"/>
      <c r="P777" s="230"/>
      <c r="Q777" s="230"/>
      <c r="R777" s="230"/>
      <c r="S777" s="230"/>
      <c r="T777" s="231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2" t="s">
        <v>125</v>
      </c>
      <c r="AU777" s="232" t="s">
        <v>82</v>
      </c>
      <c r="AV777" s="13" t="s">
        <v>80</v>
      </c>
      <c r="AW777" s="13" t="s">
        <v>33</v>
      </c>
      <c r="AX777" s="13" t="s">
        <v>72</v>
      </c>
      <c r="AY777" s="232" t="s">
        <v>114</v>
      </c>
    </row>
    <row r="778" s="14" customFormat="1">
      <c r="A778" s="14"/>
      <c r="B778" s="233"/>
      <c r="C778" s="234"/>
      <c r="D778" s="218" t="s">
        <v>125</v>
      </c>
      <c r="E778" s="235" t="s">
        <v>19</v>
      </c>
      <c r="F778" s="236" t="s">
        <v>910</v>
      </c>
      <c r="G778" s="234"/>
      <c r="H778" s="237">
        <v>1600</v>
      </c>
      <c r="I778" s="238"/>
      <c r="J778" s="234"/>
      <c r="K778" s="234"/>
      <c r="L778" s="239"/>
      <c r="M778" s="240"/>
      <c r="N778" s="241"/>
      <c r="O778" s="241"/>
      <c r="P778" s="241"/>
      <c r="Q778" s="241"/>
      <c r="R778" s="241"/>
      <c r="S778" s="241"/>
      <c r="T778" s="24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3" t="s">
        <v>125</v>
      </c>
      <c r="AU778" s="243" t="s">
        <v>82</v>
      </c>
      <c r="AV778" s="14" t="s">
        <v>82</v>
      </c>
      <c r="AW778" s="14" t="s">
        <v>33</v>
      </c>
      <c r="AX778" s="14" t="s">
        <v>72</v>
      </c>
      <c r="AY778" s="243" t="s">
        <v>114</v>
      </c>
    </row>
    <row r="779" s="15" customFormat="1">
      <c r="A779" s="15"/>
      <c r="B779" s="244"/>
      <c r="C779" s="245"/>
      <c r="D779" s="218" t="s">
        <v>125</v>
      </c>
      <c r="E779" s="246" t="s">
        <v>19</v>
      </c>
      <c r="F779" s="247" t="s">
        <v>127</v>
      </c>
      <c r="G779" s="245"/>
      <c r="H779" s="248">
        <v>1600</v>
      </c>
      <c r="I779" s="249"/>
      <c r="J779" s="245"/>
      <c r="K779" s="245"/>
      <c r="L779" s="250"/>
      <c r="M779" s="251"/>
      <c r="N779" s="252"/>
      <c r="O779" s="252"/>
      <c r="P779" s="252"/>
      <c r="Q779" s="252"/>
      <c r="R779" s="252"/>
      <c r="S779" s="252"/>
      <c r="T779" s="253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54" t="s">
        <v>125</v>
      </c>
      <c r="AU779" s="254" t="s">
        <v>82</v>
      </c>
      <c r="AV779" s="15" t="s">
        <v>128</v>
      </c>
      <c r="AW779" s="15" t="s">
        <v>33</v>
      </c>
      <c r="AX779" s="15" t="s">
        <v>80</v>
      </c>
      <c r="AY779" s="254" t="s">
        <v>114</v>
      </c>
    </row>
    <row r="780" s="2" customFormat="1" ht="16.5" customHeight="1">
      <c r="A780" s="39"/>
      <c r="B780" s="40"/>
      <c r="C780" s="205" t="s">
        <v>911</v>
      </c>
      <c r="D780" s="205" t="s">
        <v>117</v>
      </c>
      <c r="E780" s="206" t="s">
        <v>912</v>
      </c>
      <c r="F780" s="207" t="s">
        <v>913</v>
      </c>
      <c r="G780" s="208" t="s">
        <v>174</v>
      </c>
      <c r="H780" s="209">
        <v>16.440999999999999</v>
      </c>
      <c r="I780" s="210"/>
      <c r="J780" s="211">
        <f>ROUND(I780*H780,2)</f>
        <v>0</v>
      </c>
      <c r="K780" s="207" t="s">
        <v>19</v>
      </c>
      <c r="L780" s="45"/>
      <c r="M780" s="212" t="s">
        <v>19</v>
      </c>
      <c r="N780" s="213" t="s">
        <v>43</v>
      </c>
      <c r="O780" s="85"/>
      <c r="P780" s="214">
        <f>O780*H780</f>
        <v>0</v>
      </c>
      <c r="Q780" s="214">
        <v>0</v>
      </c>
      <c r="R780" s="214">
        <f>Q780*H780</f>
        <v>0</v>
      </c>
      <c r="S780" s="214">
        <v>0</v>
      </c>
      <c r="T780" s="215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16" t="s">
        <v>272</v>
      </c>
      <c r="AT780" s="216" t="s">
        <v>117</v>
      </c>
      <c r="AU780" s="216" t="s">
        <v>82</v>
      </c>
      <c r="AY780" s="18" t="s">
        <v>114</v>
      </c>
      <c r="BE780" s="217">
        <f>IF(N780="základní",J780,0)</f>
        <v>0</v>
      </c>
      <c r="BF780" s="217">
        <f>IF(N780="snížená",J780,0)</f>
        <v>0</v>
      </c>
      <c r="BG780" s="217">
        <f>IF(N780="zákl. přenesená",J780,0)</f>
        <v>0</v>
      </c>
      <c r="BH780" s="217">
        <f>IF(N780="sníž. přenesená",J780,0)</f>
        <v>0</v>
      </c>
      <c r="BI780" s="217">
        <f>IF(N780="nulová",J780,0)</f>
        <v>0</v>
      </c>
      <c r="BJ780" s="18" t="s">
        <v>80</v>
      </c>
      <c r="BK780" s="217">
        <f>ROUND(I780*H780,2)</f>
        <v>0</v>
      </c>
      <c r="BL780" s="18" t="s">
        <v>272</v>
      </c>
      <c r="BM780" s="216" t="s">
        <v>914</v>
      </c>
    </row>
    <row r="781" s="2" customFormat="1">
      <c r="A781" s="39"/>
      <c r="B781" s="40"/>
      <c r="C781" s="41"/>
      <c r="D781" s="218" t="s">
        <v>124</v>
      </c>
      <c r="E781" s="41"/>
      <c r="F781" s="219" t="s">
        <v>915</v>
      </c>
      <c r="G781" s="41"/>
      <c r="H781" s="41"/>
      <c r="I781" s="220"/>
      <c r="J781" s="41"/>
      <c r="K781" s="41"/>
      <c r="L781" s="45"/>
      <c r="M781" s="221"/>
      <c r="N781" s="222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124</v>
      </c>
      <c r="AU781" s="18" t="s">
        <v>82</v>
      </c>
    </row>
    <row r="782" s="13" customFormat="1">
      <c r="A782" s="13"/>
      <c r="B782" s="223"/>
      <c r="C782" s="224"/>
      <c r="D782" s="218" t="s">
        <v>125</v>
      </c>
      <c r="E782" s="225" t="s">
        <v>19</v>
      </c>
      <c r="F782" s="226" t="s">
        <v>219</v>
      </c>
      <c r="G782" s="224"/>
      <c r="H782" s="225" t="s">
        <v>19</v>
      </c>
      <c r="I782" s="227"/>
      <c r="J782" s="224"/>
      <c r="K782" s="224"/>
      <c r="L782" s="228"/>
      <c r="M782" s="229"/>
      <c r="N782" s="230"/>
      <c r="O782" s="230"/>
      <c r="P782" s="230"/>
      <c r="Q782" s="230"/>
      <c r="R782" s="230"/>
      <c r="S782" s="230"/>
      <c r="T782" s="231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2" t="s">
        <v>125</v>
      </c>
      <c r="AU782" s="232" t="s">
        <v>82</v>
      </c>
      <c r="AV782" s="13" t="s">
        <v>80</v>
      </c>
      <c r="AW782" s="13" t="s">
        <v>33</v>
      </c>
      <c r="AX782" s="13" t="s">
        <v>72</v>
      </c>
      <c r="AY782" s="232" t="s">
        <v>114</v>
      </c>
    </row>
    <row r="783" s="13" customFormat="1">
      <c r="A783" s="13"/>
      <c r="B783" s="223"/>
      <c r="C783" s="224"/>
      <c r="D783" s="218" t="s">
        <v>125</v>
      </c>
      <c r="E783" s="225" t="s">
        <v>19</v>
      </c>
      <c r="F783" s="226" t="s">
        <v>898</v>
      </c>
      <c r="G783" s="224"/>
      <c r="H783" s="225" t="s">
        <v>19</v>
      </c>
      <c r="I783" s="227"/>
      <c r="J783" s="224"/>
      <c r="K783" s="224"/>
      <c r="L783" s="228"/>
      <c r="M783" s="229"/>
      <c r="N783" s="230"/>
      <c r="O783" s="230"/>
      <c r="P783" s="230"/>
      <c r="Q783" s="230"/>
      <c r="R783" s="230"/>
      <c r="S783" s="230"/>
      <c r="T783" s="23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2" t="s">
        <v>125</v>
      </c>
      <c r="AU783" s="232" t="s">
        <v>82</v>
      </c>
      <c r="AV783" s="13" t="s">
        <v>80</v>
      </c>
      <c r="AW783" s="13" t="s">
        <v>33</v>
      </c>
      <c r="AX783" s="13" t="s">
        <v>72</v>
      </c>
      <c r="AY783" s="232" t="s">
        <v>114</v>
      </c>
    </row>
    <row r="784" s="14" customFormat="1">
      <c r="A784" s="14"/>
      <c r="B784" s="233"/>
      <c r="C784" s="234"/>
      <c r="D784" s="218" t="s">
        <v>125</v>
      </c>
      <c r="E784" s="235" t="s">
        <v>19</v>
      </c>
      <c r="F784" s="236" t="s">
        <v>916</v>
      </c>
      <c r="G784" s="234"/>
      <c r="H784" s="237">
        <v>16.440999999999999</v>
      </c>
      <c r="I784" s="238"/>
      <c r="J784" s="234"/>
      <c r="K784" s="234"/>
      <c r="L784" s="239"/>
      <c r="M784" s="240"/>
      <c r="N784" s="241"/>
      <c r="O784" s="241"/>
      <c r="P784" s="241"/>
      <c r="Q784" s="241"/>
      <c r="R784" s="241"/>
      <c r="S784" s="241"/>
      <c r="T784" s="24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3" t="s">
        <v>125</v>
      </c>
      <c r="AU784" s="243" t="s">
        <v>82</v>
      </c>
      <c r="AV784" s="14" t="s">
        <v>82</v>
      </c>
      <c r="AW784" s="14" t="s">
        <v>33</v>
      </c>
      <c r="AX784" s="14" t="s">
        <v>72</v>
      </c>
      <c r="AY784" s="243" t="s">
        <v>114</v>
      </c>
    </row>
    <row r="785" s="15" customFormat="1">
      <c r="A785" s="15"/>
      <c r="B785" s="244"/>
      <c r="C785" s="245"/>
      <c r="D785" s="218" t="s">
        <v>125</v>
      </c>
      <c r="E785" s="246" t="s">
        <v>19</v>
      </c>
      <c r="F785" s="247" t="s">
        <v>127</v>
      </c>
      <c r="G785" s="245"/>
      <c r="H785" s="248">
        <v>16.440999999999999</v>
      </c>
      <c r="I785" s="249"/>
      <c r="J785" s="245"/>
      <c r="K785" s="245"/>
      <c r="L785" s="250"/>
      <c r="M785" s="251"/>
      <c r="N785" s="252"/>
      <c r="O785" s="252"/>
      <c r="P785" s="252"/>
      <c r="Q785" s="252"/>
      <c r="R785" s="252"/>
      <c r="S785" s="252"/>
      <c r="T785" s="253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4" t="s">
        <v>125</v>
      </c>
      <c r="AU785" s="254" t="s">
        <v>82</v>
      </c>
      <c r="AV785" s="15" t="s">
        <v>128</v>
      </c>
      <c r="AW785" s="15" t="s">
        <v>33</v>
      </c>
      <c r="AX785" s="15" t="s">
        <v>80</v>
      </c>
      <c r="AY785" s="254" t="s">
        <v>114</v>
      </c>
    </row>
    <row r="786" s="2" customFormat="1" ht="16.5" customHeight="1">
      <c r="A786" s="39"/>
      <c r="B786" s="40"/>
      <c r="C786" s="205" t="s">
        <v>917</v>
      </c>
      <c r="D786" s="205" t="s">
        <v>117</v>
      </c>
      <c r="E786" s="206" t="s">
        <v>918</v>
      </c>
      <c r="F786" s="207" t="s">
        <v>919</v>
      </c>
      <c r="G786" s="208" t="s">
        <v>186</v>
      </c>
      <c r="H786" s="209">
        <v>1.109</v>
      </c>
      <c r="I786" s="210"/>
      <c r="J786" s="211">
        <f>ROUND(I786*H786,2)</f>
        <v>0</v>
      </c>
      <c r="K786" s="207" t="s">
        <v>121</v>
      </c>
      <c r="L786" s="45"/>
      <c r="M786" s="212" t="s">
        <v>19</v>
      </c>
      <c r="N786" s="213" t="s">
        <v>43</v>
      </c>
      <c r="O786" s="85"/>
      <c r="P786" s="214">
        <f>O786*H786</f>
        <v>0</v>
      </c>
      <c r="Q786" s="214">
        <v>0</v>
      </c>
      <c r="R786" s="214">
        <f>Q786*H786</f>
        <v>0</v>
      </c>
      <c r="S786" s="214">
        <v>0</v>
      </c>
      <c r="T786" s="215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16" t="s">
        <v>272</v>
      </c>
      <c r="AT786" s="216" t="s">
        <v>117</v>
      </c>
      <c r="AU786" s="216" t="s">
        <v>82</v>
      </c>
      <c r="AY786" s="18" t="s">
        <v>114</v>
      </c>
      <c r="BE786" s="217">
        <f>IF(N786="základní",J786,0)</f>
        <v>0</v>
      </c>
      <c r="BF786" s="217">
        <f>IF(N786="snížená",J786,0)</f>
        <v>0</v>
      </c>
      <c r="BG786" s="217">
        <f>IF(N786="zákl. přenesená",J786,0)</f>
        <v>0</v>
      </c>
      <c r="BH786" s="217">
        <f>IF(N786="sníž. přenesená",J786,0)</f>
        <v>0</v>
      </c>
      <c r="BI786" s="217">
        <f>IF(N786="nulová",J786,0)</f>
        <v>0</v>
      </c>
      <c r="BJ786" s="18" t="s">
        <v>80</v>
      </c>
      <c r="BK786" s="217">
        <f>ROUND(I786*H786,2)</f>
        <v>0</v>
      </c>
      <c r="BL786" s="18" t="s">
        <v>272</v>
      </c>
      <c r="BM786" s="216" t="s">
        <v>920</v>
      </c>
    </row>
    <row r="787" s="2" customFormat="1">
      <c r="A787" s="39"/>
      <c r="B787" s="40"/>
      <c r="C787" s="41"/>
      <c r="D787" s="218" t="s">
        <v>124</v>
      </c>
      <c r="E787" s="41"/>
      <c r="F787" s="219" t="s">
        <v>921</v>
      </c>
      <c r="G787" s="41"/>
      <c r="H787" s="41"/>
      <c r="I787" s="220"/>
      <c r="J787" s="41"/>
      <c r="K787" s="41"/>
      <c r="L787" s="45"/>
      <c r="M787" s="221"/>
      <c r="N787" s="222"/>
      <c r="O787" s="85"/>
      <c r="P787" s="85"/>
      <c r="Q787" s="85"/>
      <c r="R787" s="85"/>
      <c r="S787" s="85"/>
      <c r="T787" s="86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124</v>
      </c>
      <c r="AU787" s="18" t="s">
        <v>82</v>
      </c>
    </row>
    <row r="788" s="2" customFormat="1" ht="16.5" customHeight="1">
      <c r="A788" s="39"/>
      <c r="B788" s="40"/>
      <c r="C788" s="205" t="s">
        <v>922</v>
      </c>
      <c r="D788" s="205" t="s">
        <v>117</v>
      </c>
      <c r="E788" s="206" t="s">
        <v>923</v>
      </c>
      <c r="F788" s="207" t="s">
        <v>924</v>
      </c>
      <c r="G788" s="208" t="s">
        <v>186</v>
      </c>
      <c r="H788" s="209">
        <v>1.109</v>
      </c>
      <c r="I788" s="210"/>
      <c r="J788" s="211">
        <f>ROUND(I788*H788,2)</f>
        <v>0</v>
      </c>
      <c r="K788" s="207" t="s">
        <v>121</v>
      </c>
      <c r="L788" s="45"/>
      <c r="M788" s="212" t="s">
        <v>19</v>
      </c>
      <c r="N788" s="213" t="s">
        <v>43</v>
      </c>
      <c r="O788" s="85"/>
      <c r="P788" s="214">
        <f>O788*H788</f>
        <v>0</v>
      </c>
      <c r="Q788" s="214">
        <v>0</v>
      </c>
      <c r="R788" s="214">
        <f>Q788*H788</f>
        <v>0</v>
      </c>
      <c r="S788" s="214">
        <v>0</v>
      </c>
      <c r="T788" s="215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16" t="s">
        <v>272</v>
      </c>
      <c r="AT788" s="216" t="s">
        <v>117</v>
      </c>
      <c r="AU788" s="216" t="s">
        <v>82</v>
      </c>
      <c r="AY788" s="18" t="s">
        <v>114</v>
      </c>
      <c r="BE788" s="217">
        <f>IF(N788="základní",J788,0)</f>
        <v>0</v>
      </c>
      <c r="BF788" s="217">
        <f>IF(N788="snížená",J788,0)</f>
        <v>0</v>
      </c>
      <c r="BG788" s="217">
        <f>IF(N788="zákl. přenesená",J788,0)</f>
        <v>0</v>
      </c>
      <c r="BH788" s="217">
        <f>IF(N788="sníž. přenesená",J788,0)</f>
        <v>0</v>
      </c>
      <c r="BI788" s="217">
        <f>IF(N788="nulová",J788,0)</f>
        <v>0</v>
      </c>
      <c r="BJ788" s="18" t="s">
        <v>80</v>
      </c>
      <c r="BK788" s="217">
        <f>ROUND(I788*H788,2)</f>
        <v>0</v>
      </c>
      <c r="BL788" s="18" t="s">
        <v>272</v>
      </c>
      <c r="BM788" s="216" t="s">
        <v>925</v>
      </c>
    </row>
    <row r="789" s="2" customFormat="1">
      <c r="A789" s="39"/>
      <c r="B789" s="40"/>
      <c r="C789" s="41"/>
      <c r="D789" s="218" t="s">
        <v>124</v>
      </c>
      <c r="E789" s="41"/>
      <c r="F789" s="219" t="s">
        <v>926</v>
      </c>
      <c r="G789" s="41"/>
      <c r="H789" s="41"/>
      <c r="I789" s="220"/>
      <c r="J789" s="41"/>
      <c r="K789" s="41"/>
      <c r="L789" s="45"/>
      <c r="M789" s="221"/>
      <c r="N789" s="222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124</v>
      </c>
      <c r="AU789" s="18" t="s">
        <v>82</v>
      </c>
    </row>
    <row r="790" s="12" customFormat="1" ht="22.8" customHeight="1">
      <c r="A790" s="12"/>
      <c r="B790" s="189"/>
      <c r="C790" s="190"/>
      <c r="D790" s="191" t="s">
        <v>71</v>
      </c>
      <c r="E790" s="203" t="s">
        <v>927</v>
      </c>
      <c r="F790" s="203" t="s">
        <v>928</v>
      </c>
      <c r="G790" s="190"/>
      <c r="H790" s="190"/>
      <c r="I790" s="193"/>
      <c r="J790" s="204">
        <f>BK790</f>
        <v>0</v>
      </c>
      <c r="K790" s="190"/>
      <c r="L790" s="195"/>
      <c r="M790" s="196"/>
      <c r="N790" s="197"/>
      <c r="O790" s="197"/>
      <c r="P790" s="198">
        <f>SUM(P791:P915)</f>
        <v>0</v>
      </c>
      <c r="Q790" s="197"/>
      <c r="R790" s="198">
        <f>SUM(R791:R915)</f>
        <v>4.9773805000000007</v>
      </c>
      <c r="S790" s="197"/>
      <c r="T790" s="199">
        <f>SUM(T791:T915)</f>
        <v>2.8016239999999999</v>
      </c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R790" s="200" t="s">
        <v>82</v>
      </c>
      <c r="AT790" s="201" t="s">
        <v>71</v>
      </c>
      <c r="AU790" s="201" t="s">
        <v>80</v>
      </c>
      <c r="AY790" s="200" t="s">
        <v>114</v>
      </c>
      <c r="BK790" s="202">
        <f>SUM(BK791:BK915)</f>
        <v>0</v>
      </c>
    </row>
    <row r="791" s="2" customFormat="1" ht="16.5" customHeight="1">
      <c r="A791" s="39"/>
      <c r="B791" s="40"/>
      <c r="C791" s="205" t="s">
        <v>929</v>
      </c>
      <c r="D791" s="205" t="s">
        <v>117</v>
      </c>
      <c r="E791" s="206" t="s">
        <v>930</v>
      </c>
      <c r="F791" s="207" t="s">
        <v>931</v>
      </c>
      <c r="G791" s="208" t="s">
        <v>196</v>
      </c>
      <c r="H791" s="209">
        <v>287.07999999999998</v>
      </c>
      <c r="I791" s="210"/>
      <c r="J791" s="211">
        <f>ROUND(I791*H791,2)</f>
        <v>0</v>
      </c>
      <c r="K791" s="207" t="s">
        <v>121</v>
      </c>
      <c r="L791" s="45"/>
      <c r="M791" s="212" t="s">
        <v>19</v>
      </c>
      <c r="N791" s="213" t="s">
        <v>43</v>
      </c>
      <c r="O791" s="85"/>
      <c r="P791" s="214">
        <f>O791*H791</f>
        <v>0</v>
      </c>
      <c r="Q791" s="214">
        <v>6.9999999999999994E-05</v>
      </c>
      <c r="R791" s="214">
        <f>Q791*H791</f>
        <v>0.020095599999999998</v>
      </c>
      <c r="S791" s="214">
        <v>0</v>
      </c>
      <c r="T791" s="215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16" t="s">
        <v>272</v>
      </c>
      <c r="AT791" s="216" t="s">
        <v>117</v>
      </c>
      <c r="AU791" s="216" t="s">
        <v>82</v>
      </c>
      <c r="AY791" s="18" t="s">
        <v>114</v>
      </c>
      <c r="BE791" s="217">
        <f>IF(N791="základní",J791,0)</f>
        <v>0</v>
      </c>
      <c r="BF791" s="217">
        <f>IF(N791="snížená",J791,0)</f>
        <v>0</v>
      </c>
      <c r="BG791" s="217">
        <f>IF(N791="zákl. přenesená",J791,0)</f>
        <v>0</v>
      </c>
      <c r="BH791" s="217">
        <f>IF(N791="sníž. přenesená",J791,0)</f>
        <v>0</v>
      </c>
      <c r="BI791" s="217">
        <f>IF(N791="nulová",J791,0)</f>
        <v>0</v>
      </c>
      <c r="BJ791" s="18" t="s">
        <v>80</v>
      </c>
      <c r="BK791" s="217">
        <f>ROUND(I791*H791,2)</f>
        <v>0</v>
      </c>
      <c r="BL791" s="18" t="s">
        <v>272</v>
      </c>
      <c r="BM791" s="216" t="s">
        <v>932</v>
      </c>
    </row>
    <row r="792" s="2" customFormat="1">
      <c r="A792" s="39"/>
      <c r="B792" s="40"/>
      <c r="C792" s="41"/>
      <c r="D792" s="218" t="s">
        <v>124</v>
      </c>
      <c r="E792" s="41"/>
      <c r="F792" s="219" t="s">
        <v>933</v>
      </c>
      <c r="G792" s="41"/>
      <c r="H792" s="41"/>
      <c r="I792" s="220"/>
      <c r="J792" s="41"/>
      <c r="K792" s="41"/>
      <c r="L792" s="45"/>
      <c r="M792" s="221"/>
      <c r="N792" s="222"/>
      <c r="O792" s="85"/>
      <c r="P792" s="85"/>
      <c r="Q792" s="85"/>
      <c r="R792" s="85"/>
      <c r="S792" s="85"/>
      <c r="T792" s="86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124</v>
      </c>
      <c r="AU792" s="18" t="s">
        <v>82</v>
      </c>
    </row>
    <row r="793" s="13" customFormat="1">
      <c r="A793" s="13"/>
      <c r="B793" s="223"/>
      <c r="C793" s="224"/>
      <c r="D793" s="218" t="s">
        <v>125</v>
      </c>
      <c r="E793" s="225" t="s">
        <v>19</v>
      </c>
      <c r="F793" s="226" t="s">
        <v>439</v>
      </c>
      <c r="G793" s="224"/>
      <c r="H793" s="225" t="s">
        <v>19</v>
      </c>
      <c r="I793" s="227"/>
      <c r="J793" s="224"/>
      <c r="K793" s="224"/>
      <c r="L793" s="228"/>
      <c r="M793" s="229"/>
      <c r="N793" s="230"/>
      <c r="O793" s="230"/>
      <c r="P793" s="230"/>
      <c r="Q793" s="230"/>
      <c r="R793" s="230"/>
      <c r="S793" s="230"/>
      <c r="T793" s="231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2" t="s">
        <v>125</v>
      </c>
      <c r="AU793" s="232" t="s">
        <v>82</v>
      </c>
      <c r="AV793" s="13" t="s">
        <v>80</v>
      </c>
      <c r="AW793" s="13" t="s">
        <v>33</v>
      </c>
      <c r="AX793" s="13" t="s">
        <v>72</v>
      </c>
      <c r="AY793" s="232" t="s">
        <v>114</v>
      </c>
    </row>
    <row r="794" s="13" customFormat="1">
      <c r="A794" s="13"/>
      <c r="B794" s="223"/>
      <c r="C794" s="224"/>
      <c r="D794" s="218" t="s">
        <v>125</v>
      </c>
      <c r="E794" s="225" t="s">
        <v>19</v>
      </c>
      <c r="F794" s="226" t="s">
        <v>440</v>
      </c>
      <c r="G794" s="224"/>
      <c r="H794" s="225" t="s">
        <v>19</v>
      </c>
      <c r="I794" s="227"/>
      <c r="J794" s="224"/>
      <c r="K794" s="224"/>
      <c r="L794" s="228"/>
      <c r="M794" s="229"/>
      <c r="N794" s="230"/>
      <c r="O794" s="230"/>
      <c r="P794" s="230"/>
      <c r="Q794" s="230"/>
      <c r="R794" s="230"/>
      <c r="S794" s="230"/>
      <c r="T794" s="231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2" t="s">
        <v>125</v>
      </c>
      <c r="AU794" s="232" t="s">
        <v>82</v>
      </c>
      <c r="AV794" s="13" t="s">
        <v>80</v>
      </c>
      <c r="AW794" s="13" t="s">
        <v>33</v>
      </c>
      <c r="AX794" s="13" t="s">
        <v>72</v>
      </c>
      <c r="AY794" s="232" t="s">
        <v>114</v>
      </c>
    </row>
    <row r="795" s="14" customFormat="1">
      <c r="A795" s="14"/>
      <c r="B795" s="233"/>
      <c r="C795" s="234"/>
      <c r="D795" s="218" t="s">
        <v>125</v>
      </c>
      <c r="E795" s="235" t="s">
        <v>19</v>
      </c>
      <c r="F795" s="236" t="s">
        <v>934</v>
      </c>
      <c r="G795" s="234"/>
      <c r="H795" s="237">
        <v>287.07999999999998</v>
      </c>
      <c r="I795" s="238"/>
      <c r="J795" s="234"/>
      <c r="K795" s="234"/>
      <c r="L795" s="239"/>
      <c r="M795" s="240"/>
      <c r="N795" s="241"/>
      <c r="O795" s="241"/>
      <c r="P795" s="241"/>
      <c r="Q795" s="241"/>
      <c r="R795" s="241"/>
      <c r="S795" s="241"/>
      <c r="T795" s="24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3" t="s">
        <v>125</v>
      </c>
      <c r="AU795" s="243" t="s">
        <v>82</v>
      </c>
      <c r="AV795" s="14" t="s">
        <v>82</v>
      </c>
      <c r="AW795" s="14" t="s">
        <v>33</v>
      </c>
      <c r="AX795" s="14" t="s">
        <v>72</v>
      </c>
      <c r="AY795" s="243" t="s">
        <v>114</v>
      </c>
    </row>
    <row r="796" s="15" customFormat="1">
      <c r="A796" s="15"/>
      <c r="B796" s="244"/>
      <c r="C796" s="245"/>
      <c r="D796" s="218" t="s">
        <v>125</v>
      </c>
      <c r="E796" s="246" t="s">
        <v>19</v>
      </c>
      <c r="F796" s="247" t="s">
        <v>127</v>
      </c>
      <c r="G796" s="245"/>
      <c r="H796" s="248">
        <v>287.07999999999998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54" t="s">
        <v>125</v>
      </c>
      <c r="AU796" s="254" t="s">
        <v>82</v>
      </c>
      <c r="AV796" s="15" t="s">
        <v>128</v>
      </c>
      <c r="AW796" s="15" t="s">
        <v>33</v>
      </c>
      <c r="AX796" s="15" t="s">
        <v>80</v>
      </c>
      <c r="AY796" s="254" t="s">
        <v>114</v>
      </c>
    </row>
    <row r="797" s="2" customFormat="1" ht="16.5" customHeight="1">
      <c r="A797" s="39"/>
      <c r="B797" s="40"/>
      <c r="C797" s="205" t="s">
        <v>935</v>
      </c>
      <c r="D797" s="205" t="s">
        <v>117</v>
      </c>
      <c r="E797" s="206" t="s">
        <v>936</v>
      </c>
      <c r="F797" s="207" t="s">
        <v>937</v>
      </c>
      <c r="G797" s="208" t="s">
        <v>196</v>
      </c>
      <c r="H797" s="209">
        <v>156.88999999999999</v>
      </c>
      <c r="I797" s="210"/>
      <c r="J797" s="211">
        <f>ROUND(I797*H797,2)</f>
        <v>0</v>
      </c>
      <c r="K797" s="207" t="s">
        <v>121</v>
      </c>
      <c r="L797" s="45"/>
      <c r="M797" s="212" t="s">
        <v>19</v>
      </c>
      <c r="N797" s="213" t="s">
        <v>43</v>
      </c>
      <c r="O797" s="85"/>
      <c r="P797" s="214">
        <f>O797*H797</f>
        <v>0</v>
      </c>
      <c r="Q797" s="214">
        <v>6.0000000000000002E-05</v>
      </c>
      <c r="R797" s="214">
        <f>Q797*H797</f>
        <v>0.0094133999999999989</v>
      </c>
      <c r="S797" s="214">
        <v>0</v>
      </c>
      <c r="T797" s="215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16" t="s">
        <v>272</v>
      </c>
      <c r="AT797" s="216" t="s">
        <v>117</v>
      </c>
      <c r="AU797" s="216" t="s">
        <v>82</v>
      </c>
      <c r="AY797" s="18" t="s">
        <v>114</v>
      </c>
      <c r="BE797" s="217">
        <f>IF(N797="základní",J797,0)</f>
        <v>0</v>
      </c>
      <c r="BF797" s="217">
        <f>IF(N797="snížená",J797,0)</f>
        <v>0</v>
      </c>
      <c r="BG797" s="217">
        <f>IF(N797="zákl. přenesená",J797,0)</f>
        <v>0</v>
      </c>
      <c r="BH797" s="217">
        <f>IF(N797="sníž. přenesená",J797,0)</f>
        <v>0</v>
      </c>
      <c r="BI797" s="217">
        <f>IF(N797="nulová",J797,0)</f>
        <v>0</v>
      </c>
      <c r="BJ797" s="18" t="s">
        <v>80</v>
      </c>
      <c r="BK797" s="217">
        <f>ROUND(I797*H797,2)</f>
        <v>0</v>
      </c>
      <c r="BL797" s="18" t="s">
        <v>272</v>
      </c>
      <c r="BM797" s="216" t="s">
        <v>938</v>
      </c>
    </row>
    <row r="798" s="2" customFormat="1">
      <c r="A798" s="39"/>
      <c r="B798" s="40"/>
      <c r="C798" s="41"/>
      <c r="D798" s="218" t="s">
        <v>124</v>
      </c>
      <c r="E798" s="41"/>
      <c r="F798" s="219" t="s">
        <v>939</v>
      </c>
      <c r="G798" s="41"/>
      <c r="H798" s="41"/>
      <c r="I798" s="220"/>
      <c r="J798" s="41"/>
      <c r="K798" s="41"/>
      <c r="L798" s="45"/>
      <c r="M798" s="221"/>
      <c r="N798" s="222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124</v>
      </c>
      <c r="AU798" s="18" t="s">
        <v>82</v>
      </c>
    </row>
    <row r="799" s="13" customFormat="1">
      <c r="A799" s="13"/>
      <c r="B799" s="223"/>
      <c r="C799" s="224"/>
      <c r="D799" s="218" t="s">
        <v>125</v>
      </c>
      <c r="E799" s="225" t="s">
        <v>19</v>
      </c>
      <c r="F799" s="226" t="s">
        <v>439</v>
      </c>
      <c r="G799" s="224"/>
      <c r="H799" s="225" t="s">
        <v>19</v>
      </c>
      <c r="I799" s="227"/>
      <c r="J799" s="224"/>
      <c r="K799" s="224"/>
      <c r="L799" s="228"/>
      <c r="M799" s="229"/>
      <c r="N799" s="230"/>
      <c r="O799" s="230"/>
      <c r="P799" s="230"/>
      <c r="Q799" s="230"/>
      <c r="R799" s="230"/>
      <c r="S799" s="230"/>
      <c r="T799" s="231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2" t="s">
        <v>125</v>
      </c>
      <c r="AU799" s="232" t="s">
        <v>82</v>
      </c>
      <c r="AV799" s="13" t="s">
        <v>80</v>
      </c>
      <c r="AW799" s="13" t="s">
        <v>33</v>
      </c>
      <c r="AX799" s="13" t="s">
        <v>72</v>
      </c>
      <c r="AY799" s="232" t="s">
        <v>114</v>
      </c>
    </row>
    <row r="800" s="13" customFormat="1">
      <c r="A800" s="13"/>
      <c r="B800" s="223"/>
      <c r="C800" s="224"/>
      <c r="D800" s="218" t="s">
        <v>125</v>
      </c>
      <c r="E800" s="225" t="s">
        <v>19</v>
      </c>
      <c r="F800" s="226" t="s">
        <v>452</v>
      </c>
      <c r="G800" s="224"/>
      <c r="H800" s="225" t="s">
        <v>19</v>
      </c>
      <c r="I800" s="227"/>
      <c r="J800" s="224"/>
      <c r="K800" s="224"/>
      <c r="L800" s="228"/>
      <c r="M800" s="229"/>
      <c r="N800" s="230"/>
      <c r="O800" s="230"/>
      <c r="P800" s="230"/>
      <c r="Q800" s="230"/>
      <c r="R800" s="230"/>
      <c r="S800" s="230"/>
      <c r="T800" s="231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2" t="s">
        <v>125</v>
      </c>
      <c r="AU800" s="232" t="s">
        <v>82</v>
      </c>
      <c r="AV800" s="13" t="s">
        <v>80</v>
      </c>
      <c r="AW800" s="13" t="s">
        <v>33</v>
      </c>
      <c r="AX800" s="13" t="s">
        <v>72</v>
      </c>
      <c r="AY800" s="232" t="s">
        <v>114</v>
      </c>
    </row>
    <row r="801" s="14" customFormat="1">
      <c r="A801" s="14"/>
      <c r="B801" s="233"/>
      <c r="C801" s="234"/>
      <c r="D801" s="218" t="s">
        <v>125</v>
      </c>
      <c r="E801" s="235" t="s">
        <v>19</v>
      </c>
      <c r="F801" s="236" t="s">
        <v>940</v>
      </c>
      <c r="G801" s="234"/>
      <c r="H801" s="237">
        <v>156.88999999999999</v>
      </c>
      <c r="I801" s="238"/>
      <c r="J801" s="234"/>
      <c r="K801" s="234"/>
      <c r="L801" s="239"/>
      <c r="M801" s="240"/>
      <c r="N801" s="241"/>
      <c r="O801" s="241"/>
      <c r="P801" s="241"/>
      <c r="Q801" s="241"/>
      <c r="R801" s="241"/>
      <c r="S801" s="241"/>
      <c r="T801" s="24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3" t="s">
        <v>125</v>
      </c>
      <c r="AU801" s="243" t="s">
        <v>82</v>
      </c>
      <c r="AV801" s="14" t="s">
        <v>82</v>
      </c>
      <c r="AW801" s="14" t="s">
        <v>33</v>
      </c>
      <c r="AX801" s="14" t="s">
        <v>72</v>
      </c>
      <c r="AY801" s="243" t="s">
        <v>114</v>
      </c>
    </row>
    <row r="802" s="15" customFormat="1">
      <c r="A802" s="15"/>
      <c r="B802" s="244"/>
      <c r="C802" s="245"/>
      <c r="D802" s="218" t="s">
        <v>125</v>
      </c>
      <c r="E802" s="246" t="s">
        <v>19</v>
      </c>
      <c r="F802" s="247" t="s">
        <v>127</v>
      </c>
      <c r="G802" s="245"/>
      <c r="H802" s="248">
        <v>156.88999999999999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54" t="s">
        <v>125</v>
      </c>
      <c r="AU802" s="254" t="s">
        <v>82</v>
      </c>
      <c r="AV802" s="15" t="s">
        <v>128</v>
      </c>
      <c r="AW802" s="15" t="s">
        <v>33</v>
      </c>
      <c r="AX802" s="15" t="s">
        <v>80</v>
      </c>
      <c r="AY802" s="254" t="s">
        <v>114</v>
      </c>
    </row>
    <row r="803" s="2" customFormat="1" ht="16.5" customHeight="1">
      <c r="A803" s="39"/>
      <c r="B803" s="40"/>
      <c r="C803" s="205" t="s">
        <v>941</v>
      </c>
      <c r="D803" s="205" t="s">
        <v>117</v>
      </c>
      <c r="E803" s="206" t="s">
        <v>942</v>
      </c>
      <c r="F803" s="207" t="s">
        <v>943</v>
      </c>
      <c r="G803" s="208" t="s">
        <v>196</v>
      </c>
      <c r="H803" s="209">
        <v>86.989999999999995</v>
      </c>
      <c r="I803" s="210"/>
      <c r="J803" s="211">
        <f>ROUND(I803*H803,2)</f>
        <v>0</v>
      </c>
      <c r="K803" s="207" t="s">
        <v>121</v>
      </c>
      <c r="L803" s="45"/>
      <c r="M803" s="212" t="s">
        <v>19</v>
      </c>
      <c r="N803" s="213" t="s">
        <v>43</v>
      </c>
      <c r="O803" s="85"/>
      <c r="P803" s="214">
        <f>O803*H803</f>
        <v>0</v>
      </c>
      <c r="Q803" s="214">
        <v>5.0000000000000002E-05</v>
      </c>
      <c r="R803" s="214">
        <f>Q803*H803</f>
        <v>0.0043495000000000001</v>
      </c>
      <c r="S803" s="214">
        <v>0</v>
      </c>
      <c r="T803" s="215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16" t="s">
        <v>272</v>
      </c>
      <c r="AT803" s="216" t="s">
        <v>117</v>
      </c>
      <c r="AU803" s="216" t="s">
        <v>82</v>
      </c>
      <c r="AY803" s="18" t="s">
        <v>114</v>
      </c>
      <c r="BE803" s="217">
        <f>IF(N803="základní",J803,0)</f>
        <v>0</v>
      </c>
      <c r="BF803" s="217">
        <f>IF(N803="snížená",J803,0)</f>
        <v>0</v>
      </c>
      <c r="BG803" s="217">
        <f>IF(N803="zákl. přenesená",J803,0)</f>
        <v>0</v>
      </c>
      <c r="BH803" s="217">
        <f>IF(N803="sníž. přenesená",J803,0)</f>
        <v>0</v>
      </c>
      <c r="BI803" s="217">
        <f>IF(N803="nulová",J803,0)</f>
        <v>0</v>
      </c>
      <c r="BJ803" s="18" t="s">
        <v>80</v>
      </c>
      <c r="BK803" s="217">
        <f>ROUND(I803*H803,2)</f>
        <v>0</v>
      </c>
      <c r="BL803" s="18" t="s">
        <v>272</v>
      </c>
      <c r="BM803" s="216" t="s">
        <v>944</v>
      </c>
    </row>
    <row r="804" s="2" customFormat="1">
      <c r="A804" s="39"/>
      <c r="B804" s="40"/>
      <c r="C804" s="41"/>
      <c r="D804" s="218" t="s">
        <v>124</v>
      </c>
      <c r="E804" s="41"/>
      <c r="F804" s="219" t="s">
        <v>945</v>
      </c>
      <c r="G804" s="41"/>
      <c r="H804" s="41"/>
      <c r="I804" s="220"/>
      <c r="J804" s="41"/>
      <c r="K804" s="41"/>
      <c r="L804" s="45"/>
      <c r="M804" s="221"/>
      <c r="N804" s="222"/>
      <c r="O804" s="85"/>
      <c r="P804" s="85"/>
      <c r="Q804" s="85"/>
      <c r="R804" s="85"/>
      <c r="S804" s="85"/>
      <c r="T804" s="86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124</v>
      </c>
      <c r="AU804" s="18" t="s">
        <v>82</v>
      </c>
    </row>
    <row r="805" s="13" customFormat="1">
      <c r="A805" s="13"/>
      <c r="B805" s="223"/>
      <c r="C805" s="224"/>
      <c r="D805" s="218" t="s">
        <v>125</v>
      </c>
      <c r="E805" s="225" t="s">
        <v>19</v>
      </c>
      <c r="F805" s="226" t="s">
        <v>439</v>
      </c>
      <c r="G805" s="224"/>
      <c r="H805" s="225" t="s">
        <v>19</v>
      </c>
      <c r="I805" s="227"/>
      <c r="J805" s="224"/>
      <c r="K805" s="224"/>
      <c r="L805" s="228"/>
      <c r="M805" s="229"/>
      <c r="N805" s="230"/>
      <c r="O805" s="230"/>
      <c r="P805" s="230"/>
      <c r="Q805" s="230"/>
      <c r="R805" s="230"/>
      <c r="S805" s="230"/>
      <c r="T805" s="231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2" t="s">
        <v>125</v>
      </c>
      <c r="AU805" s="232" t="s">
        <v>82</v>
      </c>
      <c r="AV805" s="13" t="s">
        <v>80</v>
      </c>
      <c r="AW805" s="13" t="s">
        <v>33</v>
      </c>
      <c r="AX805" s="13" t="s">
        <v>72</v>
      </c>
      <c r="AY805" s="232" t="s">
        <v>114</v>
      </c>
    </row>
    <row r="806" s="13" customFormat="1">
      <c r="A806" s="13"/>
      <c r="B806" s="223"/>
      <c r="C806" s="224"/>
      <c r="D806" s="218" t="s">
        <v>125</v>
      </c>
      <c r="E806" s="225" t="s">
        <v>19</v>
      </c>
      <c r="F806" s="226" t="s">
        <v>946</v>
      </c>
      <c r="G806" s="224"/>
      <c r="H806" s="225" t="s">
        <v>19</v>
      </c>
      <c r="I806" s="227"/>
      <c r="J806" s="224"/>
      <c r="K806" s="224"/>
      <c r="L806" s="228"/>
      <c r="M806" s="229"/>
      <c r="N806" s="230"/>
      <c r="O806" s="230"/>
      <c r="P806" s="230"/>
      <c r="Q806" s="230"/>
      <c r="R806" s="230"/>
      <c r="S806" s="230"/>
      <c r="T806" s="231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2" t="s">
        <v>125</v>
      </c>
      <c r="AU806" s="232" t="s">
        <v>82</v>
      </c>
      <c r="AV806" s="13" t="s">
        <v>80</v>
      </c>
      <c r="AW806" s="13" t="s">
        <v>33</v>
      </c>
      <c r="AX806" s="13" t="s">
        <v>72</v>
      </c>
      <c r="AY806" s="232" t="s">
        <v>114</v>
      </c>
    </row>
    <row r="807" s="14" customFormat="1">
      <c r="A807" s="14"/>
      <c r="B807" s="233"/>
      <c r="C807" s="234"/>
      <c r="D807" s="218" t="s">
        <v>125</v>
      </c>
      <c r="E807" s="235" t="s">
        <v>19</v>
      </c>
      <c r="F807" s="236" t="s">
        <v>947</v>
      </c>
      <c r="G807" s="234"/>
      <c r="H807" s="237">
        <v>65.730000000000004</v>
      </c>
      <c r="I807" s="238"/>
      <c r="J807" s="234"/>
      <c r="K807" s="234"/>
      <c r="L807" s="239"/>
      <c r="M807" s="240"/>
      <c r="N807" s="241"/>
      <c r="O807" s="241"/>
      <c r="P807" s="241"/>
      <c r="Q807" s="241"/>
      <c r="R807" s="241"/>
      <c r="S807" s="241"/>
      <c r="T807" s="24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3" t="s">
        <v>125</v>
      </c>
      <c r="AU807" s="243" t="s">
        <v>82</v>
      </c>
      <c r="AV807" s="14" t="s">
        <v>82</v>
      </c>
      <c r="AW807" s="14" t="s">
        <v>33</v>
      </c>
      <c r="AX807" s="14" t="s">
        <v>72</v>
      </c>
      <c r="AY807" s="243" t="s">
        <v>114</v>
      </c>
    </row>
    <row r="808" s="13" customFormat="1">
      <c r="A808" s="13"/>
      <c r="B808" s="223"/>
      <c r="C808" s="224"/>
      <c r="D808" s="218" t="s">
        <v>125</v>
      </c>
      <c r="E808" s="225" t="s">
        <v>19</v>
      </c>
      <c r="F808" s="226" t="s">
        <v>948</v>
      </c>
      <c r="G808" s="224"/>
      <c r="H808" s="225" t="s">
        <v>19</v>
      </c>
      <c r="I808" s="227"/>
      <c r="J808" s="224"/>
      <c r="K808" s="224"/>
      <c r="L808" s="228"/>
      <c r="M808" s="229"/>
      <c r="N808" s="230"/>
      <c r="O808" s="230"/>
      <c r="P808" s="230"/>
      <c r="Q808" s="230"/>
      <c r="R808" s="230"/>
      <c r="S808" s="230"/>
      <c r="T808" s="231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2" t="s">
        <v>125</v>
      </c>
      <c r="AU808" s="232" t="s">
        <v>82</v>
      </c>
      <c r="AV808" s="13" t="s">
        <v>80</v>
      </c>
      <c r="AW808" s="13" t="s">
        <v>33</v>
      </c>
      <c r="AX808" s="13" t="s">
        <v>72</v>
      </c>
      <c r="AY808" s="232" t="s">
        <v>114</v>
      </c>
    </row>
    <row r="809" s="14" customFormat="1">
      <c r="A809" s="14"/>
      <c r="B809" s="233"/>
      <c r="C809" s="234"/>
      <c r="D809" s="218" t="s">
        <v>125</v>
      </c>
      <c r="E809" s="235" t="s">
        <v>19</v>
      </c>
      <c r="F809" s="236" t="s">
        <v>949</v>
      </c>
      <c r="G809" s="234"/>
      <c r="H809" s="237">
        <v>21.260000000000002</v>
      </c>
      <c r="I809" s="238"/>
      <c r="J809" s="234"/>
      <c r="K809" s="234"/>
      <c r="L809" s="239"/>
      <c r="M809" s="240"/>
      <c r="N809" s="241"/>
      <c r="O809" s="241"/>
      <c r="P809" s="241"/>
      <c r="Q809" s="241"/>
      <c r="R809" s="241"/>
      <c r="S809" s="241"/>
      <c r="T809" s="242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3" t="s">
        <v>125</v>
      </c>
      <c r="AU809" s="243" t="s">
        <v>82</v>
      </c>
      <c r="AV809" s="14" t="s">
        <v>82</v>
      </c>
      <c r="AW809" s="14" t="s">
        <v>33</v>
      </c>
      <c r="AX809" s="14" t="s">
        <v>72</v>
      </c>
      <c r="AY809" s="243" t="s">
        <v>114</v>
      </c>
    </row>
    <row r="810" s="15" customFormat="1">
      <c r="A810" s="15"/>
      <c r="B810" s="244"/>
      <c r="C810" s="245"/>
      <c r="D810" s="218" t="s">
        <v>125</v>
      </c>
      <c r="E810" s="246" t="s">
        <v>19</v>
      </c>
      <c r="F810" s="247" t="s">
        <v>127</v>
      </c>
      <c r="G810" s="245"/>
      <c r="H810" s="248">
        <v>86.989999999999995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54" t="s">
        <v>125</v>
      </c>
      <c r="AU810" s="254" t="s">
        <v>82</v>
      </c>
      <c r="AV810" s="15" t="s">
        <v>128</v>
      </c>
      <c r="AW810" s="15" t="s">
        <v>33</v>
      </c>
      <c r="AX810" s="15" t="s">
        <v>80</v>
      </c>
      <c r="AY810" s="254" t="s">
        <v>114</v>
      </c>
    </row>
    <row r="811" s="2" customFormat="1" ht="16.5" customHeight="1">
      <c r="A811" s="39"/>
      <c r="B811" s="40"/>
      <c r="C811" s="205" t="s">
        <v>950</v>
      </c>
      <c r="D811" s="205" t="s">
        <v>117</v>
      </c>
      <c r="E811" s="206" t="s">
        <v>951</v>
      </c>
      <c r="F811" s="207" t="s">
        <v>952</v>
      </c>
      <c r="G811" s="208" t="s">
        <v>196</v>
      </c>
      <c r="H811" s="209">
        <v>4202.4399999999996</v>
      </c>
      <c r="I811" s="210"/>
      <c r="J811" s="211">
        <f>ROUND(I811*H811,2)</f>
        <v>0</v>
      </c>
      <c r="K811" s="207" t="s">
        <v>121</v>
      </c>
      <c r="L811" s="45"/>
      <c r="M811" s="212" t="s">
        <v>19</v>
      </c>
      <c r="N811" s="213" t="s">
        <v>43</v>
      </c>
      <c r="O811" s="85"/>
      <c r="P811" s="214">
        <f>O811*H811</f>
        <v>0</v>
      </c>
      <c r="Q811" s="214">
        <v>5.0000000000000002E-05</v>
      </c>
      <c r="R811" s="214">
        <f>Q811*H811</f>
        <v>0.210122</v>
      </c>
      <c r="S811" s="214">
        <v>0</v>
      </c>
      <c r="T811" s="215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16" t="s">
        <v>272</v>
      </c>
      <c r="AT811" s="216" t="s">
        <v>117</v>
      </c>
      <c r="AU811" s="216" t="s">
        <v>82</v>
      </c>
      <c r="AY811" s="18" t="s">
        <v>114</v>
      </c>
      <c r="BE811" s="217">
        <f>IF(N811="základní",J811,0)</f>
        <v>0</v>
      </c>
      <c r="BF811" s="217">
        <f>IF(N811="snížená",J811,0)</f>
        <v>0</v>
      </c>
      <c r="BG811" s="217">
        <f>IF(N811="zákl. přenesená",J811,0)</f>
        <v>0</v>
      </c>
      <c r="BH811" s="217">
        <f>IF(N811="sníž. přenesená",J811,0)</f>
        <v>0</v>
      </c>
      <c r="BI811" s="217">
        <f>IF(N811="nulová",J811,0)</f>
        <v>0</v>
      </c>
      <c r="BJ811" s="18" t="s">
        <v>80</v>
      </c>
      <c r="BK811" s="217">
        <f>ROUND(I811*H811,2)</f>
        <v>0</v>
      </c>
      <c r="BL811" s="18" t="s">
        <v>272</v>
      </c>
      <c r="BM811" s="216" t="s">
        <v>953</v>
      </c>
    </row>
    <row r="812" s="2" customFormat="1">
      <c r="A812" s="39"/>
      <c r="B812" s="40"/>
      <c r="C812" s="41"/>
      <c r="D812" s="218" t="s">
        <v>124</v>
      </c>
      <c r="E812" s="41"/>
      <c r="F812" s="219" t="s">
        <v>954</v>
      </c>
      <c r="G812" s="41"/>
      <c r="H812" s="41"/>
      <c r="I812" s="220"/>
      <c r="J812" s="41"/>
      <c r="K812" s="41"/>
      <c r="L812" s="45"/>
      <c r="M812" s="221"/>
      <c r="N812" s="222"/>
      <c r="O812" s="85"/>
      <c r="P812" s="85"/>
      <c r="Q812" s="85"/>
      <c r="R812" s="85"/>
      <c r="S812" s="85"/>
      <c r="T812" s="86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124</v>
      </c>
      <c r="AU812" s="18" t="s">
        <v>82</v>
      </c>
    </row>
    <row r="813" s="13" customFormat="1">
      <c r="A813" s="13"/>
      <c r="B813" s="223"/>
      <c r="C813" s="224"/>
      <c r="D813" s="218" t="s">
        <v>125</v>
      </c>
      <c r="E813" s="225" t="s">
        <v>19</v>
      </c>
      <c r="F813" s="226" t="s">
        <v>439</v>
      </c>
      <c r="G813" s="224"/>
      <c r="H813" s="225" t="s">
        <v>19</v>
      </c>
      <c r="I813" s="227"/>
      <c r="J813" s="224"/>
      <c r="K813" s="224"/>
      <c r="L813" s="228"/>
      <c r="M813" s="229"/>
      <c r="N813" s="230"/>
      <c r="O813" s="230"/>
      <c r="P813" s="230"/>
      <c r="Q813" s="230"/>
      <c r="R813" s="230"/>
      <c r="S813" s="230"/>
      <c r="T813" s="23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2" t="s">
        <v>125</v>
      </c>
      <c r="AU813" s="232" t="s">
        <v>82</v>
      </c>
      <c r="AV813" s="13" t="s">
        <v>80</v>
      </c>
      <c r="AW813" s="13" t="s">
        <v>33</v>
      </c>
      <c r="AX813" s="13" t="s">
        <v>72</v>
      </c>
      <c r="AY813" s="232" t="s">
        <v>114</v>
      </c>
    </row>
    <row r="814" s="13" customFormat="1">
      <c r="A814" s="13"/>
      <c r="B814" s="223"/>
      <c r="C814" s="224"/>
      <c r="D814" s="218" t="s">
        <v>125</v>
      </c>
      <c r="E814" s="225" t="s">
        <v>19</v>
      </c>
      <c r="F814" s="226" t="s">
        <v>955</v>
      </c>
      <c r="G814" s="224"/>
      <c r="H814" s="225" t="s">
        <v>19</v>
      </c>
      <c r="I814" s="227"/>
      <c r="J814" s="224"/>
      <c r="K814" s="224"/>
      <c r="L814" s="228"/>
      <c r="M814" s="229"/>
      <c r="N814" s="230"/>
      <c r="O814" s="230"/>
      <c r="P814" s="230"/>
      <c r="Q814" s="230"/>
      <c r="R814" s="230"/>
      <c r="S814" s="230"/>
      <c r="T814" s="231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2" t="s">
        <v>125</v>
      </c>
      <c r="AU814" s="232" t="s">
        <v>82</v>
      </c>
      <c r="AV814" s="13" t="s">
        <v>80</v>
      </c>
      <c r="AW814" s="13" t="s">
        <v>33</v>
      </c>
      <c r="AX814" s="13" t="s">
        <v>72</v>
      </c>
      <c r="AY814" s="232" t="s">
        <v>114</v>
      </c>
    </row>
    <row r="815" s="14" customFormat="1">
      <c r="A815" s="14"/>
      <c r="B815" s="233"/>
      <c r="C815" s="234"/>
      <c r="D815" s="218" t="s">
        <v>125</v>
      </c>
      <c r="E815" s="235" t="s">
        <v>19</v>
      </c>
      <c r="F815" s="236" t="s">
        <v>956</v>
      </c>
      <c r="G815" s="234"/>
      <c r="H815" s="237">
        <v>2697.23</v>
      </c>
      <c r="I815" s="238"/>
      <c r="J815" s="234"/>
      <c r="K815" s="234"/>
      <c r="L815" s="239"/>
      <c r="M815" s="240"/>
      <c r="N815" s="241"/>
      <c r="O815" s="241"/>
      <c r="P815" s="241"/>
      <c r="Q815" s="241"/>
      <c r="R815" s="241"/>
      <c r="S815" s="241"/>
      <c r="T815" s="24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3" t="s">
        <v>125</v>
      </c>
      <c r="AU815" s="243" t="s">
        <v>82</v>
      </c>
      <c r="AV815" s="14" t="s">
        <v>82</v>
      </c>
      <c r="AW815" s="14" t="s">
        <v>33</v>
      </c>
      <c r="AX815" s="14" t="s">
        <v>72</v>
      </c>
      <c r="AY815" s="243" t="s">
        <v>114</v>
      </c>
    </row>
    <row r="816" s="13" customFormat="1">
      <c r="A816" s="13"/>
      <c r="B816" s="223"/>
      <c r="C816" s="224"/>
      <c r="D816" s="218" t="s">
        <v>125</v>
      </c>
      <c r="E816" s="225" t="s">
        <v>19</v>
      </c>
      <c r="F816" s="226" t="s">
        <v>957</v>
      </c>
      <c r="G816" s="224"/>
      <c r="H816" s="225" t="s">
        <v>19</v>
      </c>
      <c r="I816" s="227"/>
      <c r="J816" s="224"/>
      <c r="K816" s="224"/>
      <c r="L816" s="228"/>
      <c r="M816" s="229"/>
      <c r="N816" s="230"/>
      <c r="O816" s="230"/>
      <c r="P816" s="230"/>
      <c r="Q816" s="230"/>
      <c r="R816" s="230"/>
      <c r="S816" s="230"/>
      <c r="T816" s="231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2" t="s">
        <v>125</v>
      </c>
      <c r="AU816" s="232" t="s">
        <v>82</v>
      </c>
      <c r="AV816" s="13" t="s">
        <v>80</v>
      </c>
      <c r="AW816" s="13" t="s">
        <v>33</v>
      </c>
      <c r="AX816" s="13" t="s">
        <v>72</v>
      </c>
      <c r="AY816" s="232" t="s">
        <v>114</v>
      </c>
    </row>
    <row r="817" s="14" customFormat="1">
      <c r="A817" s="14"/>
      <c r="B817" s="233"/>
      <c r="C817" s="234"/>
      <c r="D817" s="218" t="s">
        <v>125</v>
      </c>
      <c r="E817" s="235" t="s">
        <v>19</v>
      </c>
      <c r="F817" s="236" t="s">
        <v>958</v>
      </c>
      <c r="G817" s="234"/>
      <c r="H817" s="237">
        <v>322.42000000000002</v>
      </c>
      <c r="I817" s="238"/>
      <c r="J817" s="234"/>
      <c r="K817" s="234"/>
      <c r="L817" s="239"/>
      <c r="M817" s="240"/>
      <c r="N817" s="241"/>
      <c r="O817" s="241"/>
      <c r="P817" s="241"/>
      <c r="Q817" s="241"/>
      <c r="R817" s="241"/>
      <c r="S817" s="241"/>
      <c r="T817" s="242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3" t="s">
        <v>125</v>
      </c>
      <c r="AU817" s="243" t="s">
        <v>82</v>
      </c>
      <c r="AV817" s="14" t="s">
        <v>82</v>
      </c>
      <c r="AW817" s="14" t="s">
        <v>33</v>
      </c>
      <c r="AX817" s="14" t="s">
        <v>72</v>
      </c>
      <c r="AY817" s="243" t="s">
        <v>114</v>
      </c>
    </row>
    <row r="818" s="13" customFormat="1">
      <c r="A818" s="13"/>
      <c r="B818" s="223"/>
      <c r="C818" s="224"/>
      <c r="D818" s="218" t="s">
        <v>125</v>
      </c>
      <c r="E818" s="225" t="s">
        <v>19</v>
      </c>
      <c r="F818" s="226" t="s">
        <v>959</v>
      </c>
      <c r="G818" s="224"/>
      <c r="H818" s="225" t="s">
        <v>19</v>
      </c>
      <c r="I818" s="227"/>
      <c r="J818" s="224"/>
      <c r="K818" s="224"/>
      <c r="L818" s="228"/>
      <c r="M818" s="229"/>
      <c r="N818" s="230"/>
      <c r="O818" s="230"/>
      <c r="P818" s="230"/>
      <c r="Q818" s="230"/>
      <c r="R818" s="230"/>
      <c r="S818" s="230"/>
      <c r="T818" s="231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2" t="s">
        <v>125</v>
      </c>
      <c r="AU818" s="232" t="s">
        <v>82</v>
      </c>
      <c r="AV818" s="13" t="s">
        <v>80</v>
      </c>
      <c r="AW818" s="13" t="s">
        <v>33</v>
      </c>
      <c r="AX818" s="13" t="s">
        <v>72</v>
      </c>
      <c r="AY818" s="232" t="s">
        <v>114</v>
      </c>
    </row>
    <row r="819" s="14" customFormat="1">
      <c r="A819" s="14"/>
      <c r="B819" s="233"/>
      <c r="C819" s="234"/>
      <c r="D819" s="218" t="s">
        <v>125</v>
      </c>
      <c r="E819" s="235" t="s">
        <v>19</v>
      </c>
      <c r="F819" s="236" t="s">
        <v>960</v>
      </c>
      <c r="G819" s="234"/>
      <c r="H819" s="237">
        <v>1056.2000000000001</v>
      </c>
      <c r="I819" s="238"/>
      <c r="J819" s="234"/>
      <c r="K819" s="234"/>
      <c r="L819" s="239"/>
      <c r="M819" s="240"/>
      <c r="N819" s="241"/>
      <c r="O819" s="241"/>
      <c r="P819" s="241"/>
      <c r="Q819" s="241"/>
      <c r="R819" s="241"/>
      <c r="S819" s="241"/>
      <c r="T819" s="24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3" t="s">
        <v>125</v>
      </c>
      <c r="AU819" s="243" t="s">
        <v>82</v>
      </c>
      <c r="AV819" s="14" t="s">
        <v>82</v>
      </c>
      <c r="AW819" s="14" t="s">
        <v>33</v>
      </c>
      <c r="AX819" s="14" t="s">
        <v>72</v>
      </c>
      <c r="AY819" s="243" t="s">
        <v>114</v>
      </c>
    </row>
    <row r="820" s="13" customFormat="1">
      <c r="A820" s="13"/>
      <c r="B820" s="223"/>
      <c r="C820" s="224"/>
      <c r="D820" s="218" t="s">
        <v>125</v>
      </c>
      <c r="E820" s="225" t="s">
        <v>19</v>
      </c>
      <c r="F820" s="226" t="s">
        <v>450</v>
      </c>
      <c r="G820" s="224"/>
      <c r="H820" s="225" t="s">
        <v>19</v>
      </c>
      <c r="I820" s="227"/>
      <c r="J820" s="224"/>
      <c r="K820" s="224"/>
      <c r="L820" s="228"/>
      <c r="M820" s="229"/>
      <c r="N820" s="230"/>
      <c r="O820" s="230"/>
      <c r="P820" s="230"/>
      <c r="Q820" s="230"/>
      <c r="R820" s="230"/>
      <c r="S820" s="230"/>
      <c r="T820" s="231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2" t="s">
        <v>125</v>
      </c>
      <c r="AU820" s="232" t="s">
        <v>82</v>
      </c>
      <c r="AV820" s="13" t="s">
        <v>80</v>
      </c>
      <c r="AW820" s="13" t="s">
        <v>33</v>
      </c>
      <c r="AX820" s="13" t="s">
        <v>72</v>
      </c>
      <c r="AY820" s="232" t="s">
        <v>114</v>
      </c>
    </row>
    <row r="821" s="14" customFormat="1">
      <c r="A821" s="14"/>
      <c r="B821" s="233"/>
      <c r="C821" s="234"/>
      <c r="D821" s="218" t="s">
        <v>125</v>
      </c>
      <c r="E821" s="235" t="s">
        <v>19</v>
      </c>
      <c r="F821" s="236" t="s">
        <v>961</v>
      </c>
      <c r="G821" s="234"/>
      <c r="H821" s="237">
        <v>126.59</v>
      </c>
      <c r="I821" s="238"/>
      <c r="J821" s="234"/>
      <c r="K821" s="234"/>
      <c r="L821" s="239"/>
      <c r="M821" s="240"/>
      <c r="N821" s="241"/>
      <c r="O821" s="241"/>
      <c r="P821" s="241"/>
      <c r="Q821" s="241"/>
      <c r="R821" s="241"/>
      <c r="S821" s="241"/>
      <c r="T821" s="242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3" t="s">
        <v>125</v>
      </c>
      <c r="AU821" s="243" t="s">
        <v>82</v>
      </c>
      <c r="AV821" s="14" t="s">
        <v>82</v>
      </c>
      <c r="AW821" s="14" t="s">
        <v>33</v>
      </c>
      <c r="AX821" s="14" t="s">
        <v>72</v>
      </c>
      <c r="AY821" s="243" t="s">
        <v>114</v>
      </c>
    </row>
    <row r="822" s="15" customFormat="1">
      <c r="A822" s="15"/>
      <c r="B822" s="244"/>
      <c r="C822" s="245"/>
      <c r="D822" s="218" t="s">
        <v>125</v>
      </c>
      <c r="E822" s="246" t="s">
        <v>19</v>
      </c>
      <c r="F822" s="247" t="s">
        <v>127</v>
      </c>
      <c r="G822" s="245"/>
      <c r="H822" s="248">
        <v>4202.4399999999996</v>
      </c>
      <c r="I822" s="249"/>
      <c r="J822" s="245"/>
      <c r="K822" s="245"/>
      <c r="L822" s="250"/>
      <c r="M822" s="251"/>
      <c r="N822" s="252"/>
      <c r="O822" s="252"/>
      <c r="P822" s="252"/>
      <c r="Q822" s="252"/>
      <c r="R822" s="252"/>
      <c r="S822" s="252"/>
      <c r="T822" s="253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4" t="s">
        <v>125</v>
      </c>
      <c r="AU822" s="254" t="s">
        <v>82</v>
      </c>
      <c r="AV822" s="15" t="s">
        <v>128</v>
      </c>
      <c r="AW822" s="15" t="s">
        <v>33</v>
      </c>
      <c r="AX822" s="15" t="s">
        <v>80</v>
      </c>
      <c r="AY822" s="254" t="s">
        <v>114</v>
      </c>
    </row>
    <row r="823" s="2" customFormat="1" ht="16.5" customHeight="1">
      <c r="A823" s="39"/>
      <c r="B823" s="40"/>
      <c r="C823" s="259" t="s">
        <v>962</v>
      </c>
      <c r="D823" s="259" t="s">
        <v>183</v>
      </c>
      <c r="E823" s="260" t="s">
        <v>963</v>
      </c>
      <c r="F823" s="261" t="s">
        <v>964</v>
      </c>
      <c r="G823" s="262" t="s">
        <v>196</v>
      </c>
      <c r="H823" s="263">
        <v>287.07999999999998</v>
      </c>
      <c r="I823" s="264"/>
      <c r="J823" s="265">
        <f>ROUND(I823*H823,2)</f>
        <v>0</v>
      </c>
      <c r="K823" s="261" t="s">
        <v>19</v>
      </c>
      <c r="L823" s="266"/>
      <c r="M823" s="267" t="s">
        <v>19</v>
      </c>
      <c r="N823" s="268" t="s">
        <v>43</v>
      </c>
      <c r="O823" s="85"/>
      <c r="P823" s="214">
        <f>O823*H823</f>
        <v>0</v>
      </c>
      <c r="Q823" s="214">
        <v>0.001</v>
      </c>
      <c r="R823" s="214">
        <f>Q823*H823</f>
        <v>0.28708</v>
      </c>
      <c r="S823" s="214">
        <v>0</v>
      </c>
      <c r="T823" s="215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16" t="s">
        <v>386</v>
      </c>
      <c r="AT823" s="216" t="s">
        <v>183</v>
      </c>
      <c r="AU823" s="216" t="s">
        <v>82</v>
      </c>
      <c r="AY823" s="18" t="s">
        <v>114</v>
      </c>
      <c r="BE823" s="217">
        <f>IF(N823="základní",J823,0)</f>
        <v>0</v>
      </c>
      <c r="BF823" s="217">
        <f>IF(N823="snížená",J823,0)</f>
        <v>0</v>
      </c>
      <c r="BG823" s="217">
        <f>IF(N823="zákl. přenesená",J823,0)</f>
        <v>0</v>
      </c>
      <c r="BH823" s="217">
        <f>IF(N823="sníž. přenesená",J823,0)</f>
        <v>0</v>
      </c>
      <c r="BI823" s="217">
        <f>IF(N823="nulová",J823,0)</f>
        <v>0</v>
      </c>
      <c r="BJ823" s="18" t="s">
        <v>80</v>
      </c>
      <c r="BK823" s="217">
        <f>ROUND(I823*H823,2)</f>
        <v>0</v>
      </c>
      <c r="BL823" s="18" t="s">
        <v>272</v>
      </c>
      <c r="BM823" s="216" t="s">
        <v>965</v>
      </c>
    </row>
    <row r="824" s="2" customFormat="1">
      <c r="A824" s="39"/>
      <c r="B824" s="40"/>
      <c r="C824" s="41"/>
      <c r="D824" s="218" t="s">
        <v>124</v>
      </c>
      <c r="E824" s="41"/>
      <c r="F824" s="219" t="s">
        <v>964</v>
      </c>
      <c r="G824" s="41"/>
      <c r="H824" s="41"/>
      <c r="I824" s="220"/>
      <c r="J824" s="41"/>
      <c r="K824" s="41"/>
      <c r="L824" s="45"/>
      <c r="M824" s="221"/>
      <c r="N824" s="222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124</v>
      </c>
      <c r="AU824" s="18" t="s">
        <v>82</v>
      </c>
    </row>
    <row r="825" s="13" customFormat="1">
      <c r="A825" s="13"/>
      <c r="B825" s="223"/>
      <c r="C825" s="224"/>
      <c r="D825" s="218" t="s">
        <v>125</v>
      </c>
      <c r="E825" s="225" t="s">
        <v>19</v>
      </c>
      <c r="F825" s="226" t="s">
        <v>439</v>
      </c>
      <c r="G825" s="224"/>
      <c r="H825" s="225" t="s">
        <v>19</v>
      </c>
      <c r="I825" s="227"/>
      <c r="J825" s="224"/>
      <c r="K825" s="224"/>
      <c r="L825" s="228"/>
      <c r="M825" s="229"/>
      <c r="N825" s="230"/>
      <c r="O825" s="230"/>
      <c r="P825" s="230"/>
      <c r="Q825" s="230"/>
      <c r="R825" s="230"/>
      <c r="S825" s="230"/>
      <c r="T825" s="231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2" t="s">
        <v>125</v>
      </c>
      <c r="AU825" s="232" t="s">
        <v>82</v>
      </c>
      <c r="AV825" s="13" t="s">
        <v>80</v>
      </c>
      <c r="AW825" s="13" t="s">
        <v>33</v>
      </c>
      <c r="AX825" s="13" t="s">
        <v>72</v>
      </c>
      <c r="AY825" s="232" t="s">
        <v>114</v>
      </c>
    </row>
    <row r="826" s="13" customFormat="1">
      <c r="A826" s="13"/>
      <c r="B826" s="223"/>
      <c r="C826" s="224"/>
      <c r="D826" s="218" t="s">
        <v>125</v>
      </c>
      <c r="E826" s="225" t="s">
        <v>19</v>
      </c>
      <c r="F826" s="226" t="s">
        <v>440</v>
      </c>
      <c r="G826" s="224"/>
      <c r="H826" s="225" t="s">
        <v>19</v>
      </c>
      <c r="I826" s="227"/>
      <c r="J826" s="224"/>
      <c r="K826" s="224"/>
      <c r="L826" s="228"/>
      <c r="M826" s="229"/>
      <c r="N826" s="230"/>
      <c r="O826" s="230"/>
      <c r="P826" s="230"/>
      <c r="Q826" s="230"/>
      <c r="R826" s="230"/>
      <c r="S826" s="230"/>
      <c r="T826" s="231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2" t="s">
        <v>125</v>
      </c>
      <c r="AU826" s="232" t="s">
        <v>82</v>
      </c>
      <c r="AV826" s="13" t="s">
        <v>80</v>
      </c>
      <c r="AW826" s="13" t="s">
        <v>33</v>
      </c>
      <c r="AX826" s="13" t="s">
        <v>72</v>
      </c>
      <c r="AY826" s="232" t="s">
        <v>114</v>
      </c>
    </row>
    <row r="827" s="14" customFormat="1">
      <c r="A827" s="14"/>
      <c r="B827" s="233"/>
      <c r="C827" s="234"/>
      <c r="D827" s="218" t="s">
        <v>125</v>
      </c>
      <c r="E827" s="235" t="s">
        <v>19</v>
      </c>
      <c r="F827" s="236" t="s">
        <v>934</v>
      </c>
      <c r="G827" s="234"/>
      <c r="H827" s="237">
        <v>287.07999999999998</v>
      </c>
      <c r="I827" s="238"/>
      <c r="J827" s="234"/>
      <c r="K827" s="234"/>
      <c r="L827" s="239"/>
      <c r="M827" s="240"/>
      <c r="N827" s="241"/>
      <c r="O827" s="241"/>
      <c r="P827" s="241"/>
      <c r="Q827" s="241"/>
      <c r="R827" s="241"/>
      <c r="S827" s="241"/>
      <c r="T827" s="242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3" t="s">
        <v>125</v>
      </c>
      <c r="AU827" s="243" t="s">
        <v>82</v>
      </c>
      <c r="AV827" s="14" t="s">
        <v>82</v>
      </c>
      <c r="AW827" s="14" t="s">
        <v>33</v>
      </c>
      <c r="AX827" s="14" t="s">
        <v>72</v>
      </c>
      <c r="AY827" s="243" t="s">
        <v>114</v>
      </c>
    </row>
    <row r="828" s="15" customFormat="1">
      <c r="A828" s="15"/>
      <c r="B828" s="244"/>
      <c r="C828" s="245"/>
      <c r="D828" s="218" t="s">
        <v>125</v>
      </c>
      <c r="E828" s="246" t="s">
        <v>19</v>
      </c>
      <c r="F828" s="247" t="s">
        <v>127</v>
      </c>
      <c r="G828" s="245"/>
      <c r="H828" s="248">
        <v>287.07999999999998</v>
      </c>
      <c r="I828" s="249"/>
      <c r="J828" s="245"/>
      <c r="K828" s="245"/>
      <c r="L828" s="250"/>
      <c r="M828" s="251"/>
      <c r="N828" s="252"/>
      <c r="O828" s="252"/>
      <c r="P828" s="252"/>
      <c r="Q828" s="252"/>
      <c r="R828" s="252"/>
      <c r="S828" s="252"/>
      <c r="T828" s="253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4" t="s">
        <v>125</v>
      </c>
      <c r="AU828" s="254" t="s">
        <v>82</v>
      </c>
      <c r="AV828" s="15" t="s">
        <v>128</v>
      </c>
      <c r="AW828" s="15" t="s">
        <v>33</v>
      </c>
      <c r="AX828" s="15" t="s">
        <v>80</v>
      </c>
      <c r="AY828" s="254" t="s">
        <v>114</v>
      </c>
    </row>
    <row r="829" s="2" customFormat="1" ht="16.5" customHeight="1">
      <c r="A829" s="39"/>
      <c r="B829" s="40"/>
      <c r="C829" s="259" t="s">
        <v>966</v>
      </c>
      <c r="D829" s="259" t="s">
        <v>183</v>
      </c>
      <c r="E829" s="260" t="s">
        <v>967</v>
      </c>
      <c r="F829" s="261" t="s">
        <v>968</v>
      </c>
      <c r="G829" s="262" t="s">
        <v>196</v>
      </c>
      <c r="H829" s="263">
        <v>2697.23</v>
      </c>
      <c r="I829" s="264"/>
      <c r="J829" s="265">
        <f>ROUND(I829*H829,2)</f>
        <v>0</v>
      </c>
      <c r="K829" s="261" t="s">
        <v>19</v>
      </c>
      <c r="L829" s="266"/>
      <c r="M829" s="267" t="s">
        <v>19</v>
      </c>
      <c r="N829" s="268" t="s">
        <v>43</v>
      </c>
      <c r="O829" s="85"/>
      <c r="P829" s="214">
        <f>O829*H829</f>
        <v>0</v>
      </c>
      <c r="Q829" s="214">
        <v>0.001</v>
      </c>
      <c r="R829" s="214">
        <f>Q829*H829</f>
        <v>2.6972300000000002</v>
      </c>
      <c r="S829" s="214">
        <v>0</v>
      </c>
      <c r="T829" s="215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16" t="s">
        <v>386</v>
      </c>
      <c r="AT829" s="216" t="s">
        <v>183</v>
      </c>
      <c r="AU829" s="216" t="s">
        <v>82</v>
      </c>
      <c r="AY829" s="18" t="s">
        <v>114</v>
      </c>
      <c r="BE829" s="217">
        <f>IF(N829="základní",J829,0)</f>
        <v>0</v>
      </c>
      <c r="BF829" s="217">
        <f>IF(N829="snížená",J829,0)</f>
        <v>0</v>
      </c>
      <c r="BG829" s="217">
        <f>IF(N829="zákl. přenesená",J829,0)</f>
        <v>0</v>
      </c>
      <c r="BH829" s="217">
        <f>IF(N829="sníž. přenesená",J829,0)</f>
        <v>0</v>
      </c>
      <c r="BI829" s="217">
        <f>IF(N829="nulová",J829,0)</f>
        <v>0</v>
      </c>
      <c r="BJ829" s="18" t="s">
        <v>80</v>
      </c>
      <c r="BK829" s="217">
        <f>ROUND(I829*H829,2)</f>
        <v>0</v>
      </c>
      <c r="BL829" s="18" t="s">
        <v>272</v>
      </c>
      <c r="BM829" s="216" t="s">
        <v>969</v>
      </c>
    </row>
    <row r="830" s="2" customFormat="1">
      <c r="A830" s="39"/>
      <c r="B830" s="40"/>
      <c r="C830" s="41"/>
      <c r="D830" s="218" t="s">
        <v>124</v>
      </c>
      <c r="E830" s="41"/>
      <c r="F830" s="219" t="s">
        <v>968</v>
      </c>
      <c r="G830" s="41"/>
      <c r="H830" s="41"/>
      <c r="I830" s="220"/>
      <c r="J830" s="41"/>
      <c r="K830" s="41"/>
      <c r="L830" s="45"/>
      <c r="M830" s="221"/>
      <c r="N830" s="222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124</v>
      </c>
      <c r="AU830" s="18" t="s">
        <v>82</v>
      </c>
    </row>
    <row r="831" s="13" customFormat="1">
      <c r="A831" s="13"/>
      <c r="B831" s="223"/>
      <c r="C831" s="224"/>
      <c r="D831" s="218" t="s">
        <v>125</v>
      </c>
      <c r="E831" s="225" t="s">
        <v>19</v>
      </c>
      <c r="F831" s="226" t="s">
        <v>439</v>
      </c>
      <c r="G831" s="224"/>
      <c r="H831" s="225" t="s">
        <v>19</v>
      </c>
      <c r="I831" s="227"/>
      <c r="J831" s="224"/>
      <c r="K831" s="224"/>
      <c r="L831" s="228"/>
      <c r="M831" s="229"/>
      <c r="N831" s="230"/>
      <c r="O831" s="230"/>
      <c r="P831" s="230"/>
      <c r="Q831" s="230"/>
      <c r="R831" s="230"/>
      <c r="S831" s="230"/>
      <c r="T831" s="231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2" t="s">
        <v>125</v>
      </c>
      <c r="AU831" s="232" t="s">
        <v>82</v>
      </c>
      <c r="AV831" s="13" t="s">
        <v>80</v>
      </c>
      <c r="AW831" s="13" t="s">
        <v>33</v>
      </c>
      <c r="AX831" s="13" t="s">
        <v>72</v>
      </c>
      <c r="AY831" s="232" t="s">
        <v>114</v>
      </c>
    </row>
    <row r="832" s="13" customFormat="1">
      <c r="A832" s="13"/>
      <c r="B832" s="223"/>
      <c r="C832" s="224"/>
      <c r="D832" s="218" t="s">
        <v>125</v>
      </c>
      <c r="E832" s="225" t="s">
        <v>19</v>
      </c>
      <c r="F832" s="226" t="s">
        <v>955</v>
      </c>
      <c r="G832" s="224"/>
      <c r="H832" s="225" t="s">
        <v>19</v>
      </c>
      <c r="I832" s="227"/>
      <c r="J832" s="224"/>
      <c r="K832" s="224"/>
      <c r="L832" s="228"/>
      <c r="M832" s="229"/>
      <c r="N832" s="230"/>
      <c r="O832" s="230"/>
      <c r="P832" s="230"/>
      <c r="Q832" s="230"/>
      <c r="R832" s="230"/>
      <c r="S832" s="230"/>
      <c r="T832" s="231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2" t="s">
        <v>125</v>
      </c>
      <c r="AU832" s="232" t="s">
        <v>82</v>
      </c>
      <c r="AV832" s="13" t="s">
        <v>80</v>
      </c>
      <c r="AW832" s="13" t="s">
        <v>33</v>
      </c>
      <c r="AX832" s="13" t="s">
        <v>72</v>
      </c>
      <c r="AY832" s="232" t="s">
        <v>114</v>
      </c>
    </row>
    <row r="833" s="14" customFormat="1">
      <c r="A833" s="14"/>
      <c r="B833" s="233"/>
      <c r="C833" s="234"/>
      <c r="D833" s="218" t="s">
        <v>125</v>
      </c>
      <c r="E833" s="235" t="s">
        <v>19</v>
      </c>
      <c r="F833" s="236" t="s">
        <v>956</v>
      </c>
      <c r="G833" s="234"/>
      <c r="H833" s="237">
        <v>2697.23</v>
      </c>
      <c r="I833" s="238"/>
      <c r="J833" s="234"/>
      <c r="K833" s="234"/>
      <c r="L833" s="239"/>
      <c r="M833" s="240"/>
      <c r="N833" s="241"/>
      <c r="O833" s="241"/>
      <c r="P833" s="241"/>
      <c r="Q833" s="241"/>
      <c r="R833" s="241"/>
      <c r="S833" s="241"/>
      <c r="T833" s="242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3" t="s">
        <v>125</v>
      </c>
      <c r="AU833" s="243" t="s">
        <v>82</v>
      </c>
      <c r="AV833" s="14" t="s">
        <v>82</v>
      </c>
      <c r="AW833" s="14" t="s">
        <v>33</v>
      </c>
      <c r="AX833" s="14" t="s">
        <v>72</v>
      </c>
      <c r="AY833" s="243" t="s">
        <v>114</v>
      </c>
    </row>
    <row r="834" s="15" customFormat="1">
      <c r="A834" s="15"/>
      <c r="B834" s="244"/>
      <c r="C834" s="245"/>
      <c r="D834" s="218" t="s">
        <v>125</v>
      </c>
      <c r="E834" s="246" t="s">
        <v>19</v>
      </c>
      <c r="F834" s="247" t="s">
        <v>127</v>
      </c>
      <c r="G834" s="245"/>
      <c r="H834" s="248">
        <v>2697.23</v>
      </c>
      <c r="I834" s="249"/>
      <c r="J834" s="245"/>
      <c r="K834" s="245"/>
      <c r="L834" s="250"/>
      <c r="M834" s="251"/>
      <c r="N834" s="252"/>
      <c r="O834" s="252"/>
      <c r="P834" s="252"/>
      <c r="Q834" s="252"/>
      <c r="R834" s="252"/>
      <c r="S834" s="252"/>
      <c r="T834" s="253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54" t="s">
        <v>125</v>
      </c>
      <c r="AU834" s="254" t="s">
        <v>82</v>
      </c>
      <c r="AV834" s="15" t="s">
        <v>128</v>
      </c>
      <c r="AW834" s="15" t="s">
        <v>33</v>
      </c>
      <c r="AX834" s="15" t="s">
        <v>80</v>
      </c>
      <c r="AY834" s="254" t="s">
        <v>114</v>
      </c>
    </row>
    <row r="835" s="2" customFormat="1" ht="16.5" customHeight="1">
      <c r="A835" s="39"/>
      <c r="B835" s="40"/>
      <c r="C835" s="259" t="s">
        <v>970</v>
      </c>
      <c r="D835" s="259" t="s">
        <v>183</v>
      </c>
      <c r="E835" s="260" t="s">
        <v>971</v>
      </c>
      <c r="F835" s="261" t="s">
        <v>972</v>
      </c>
      <c r="G835" s="262" t="s">
        <v>196</v>
      </c>
      <c r="H835" s="263">
        <v>322.42000000000002</v>
      </c>
      <c r="I835" s="264"/>
      <c r="J835" s="265">
        <f>ROUND(I835*H835,2)</f>
        <v>0</v>
      </c>
      <c r="K835" s="261" t="s">
        <v>19</v>
      </c>
      <c r="L835" s="266"/>
      <c r="M835" s="267" t="s">
        <v>19</v>
      </c>
      <c r="N835" s="268" t="s">
        <v>43</v>
      </c>
      <c r="O835" s="85"/>
      <c r="P835" s="214">
        <f>O835*H835</f>
        <v>0</v>
      </c>
      <c r="Q835" s="214">
        <v>0.001</v>
      </c>
      <c r="R835" s="214">
        <f>Q835*H835</f>
        <v>0.32242000000000004</v>
      </c>
      <c r="S835" s="214">
        <v>0</v>
      </c>
      <c r="T835" s="215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16" t="s">
        <v>386</v>
      </c>
      <c r="AT835" s="216" t="s">
        <v>183</v>
      </c>
      <c r="AU835" s="216" t="s">
        <v>82</v>
      </c>
      <c r="AY835" s="18" t="s">
        <v>114</v>
      </c>
      <c r="BE835" s="217">
        <f>IF(N835="základní",J835,0)</f>
        <v>0</v>
      </c>
      <c r="BF835" s="217">
        <f>IF(N835="snížená",J835,0)</f>
        <v>0</v>
      </c>
      <c r="BG835" s="217">
        <f>IF(N835="zákl. přenesená",J835,0)</f>
        <v>0</v>
      </c>
      <c r="BH835" s="217">
        <f>IF(N835="sníž. přenesená",J835,0)</f>
        <v>0</v>
      </c>
      <c r="BI835" s="217">
        <f>IF(N835="nulová",J835,0)</f>
        <v>0</v>
      </c>
      <c r="BJ835" s="18" t="s">
        <v>80</v>
      </c>
      <c r="BK835" s="217">
        <f>ROUND(I835*H835,2)</f>
        <v>0</v>
      </c>
      <c r="BL835" s="18" t="s">
        <v>272</v>
      </c>
      <c r="BM835" s="216" t="s">
        <v>973</v>
      </c>
    </row>
    <row r="836" s="2" customFormat="1">
      <c r="A836" s="39"/>
      <c r="B836" s="40"/>
      <c r="C836" s="41"/>
      <c r="D836" s="218" t="s">
        <v>124</v>
      </c>
      <c r="E836" s="41"/>
      <c r="F836" s="219" t="s">
        <v>972</v>
      </c>
      <c r="G836" s="41"/>
      <c r="H836" s="41"/>
      <c r="I836" s="220"/>
      <c r="J836" s="41"/>
      <c r="K836" s="41"/>
      <c r="L836" s="45"/>
      <c r="M836" s="221"/>
      <c r="N836" s="222"/>
      <c r="O836" s="85"/>
      <c r="P836" s="85"/>
      <c r="Q836" s="85"/>
      <c r="R836" s="85"/>
      <c r="S836" s="85"/>
      <c r="T836" s="86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124</v>
      </c>
      <c r="AU836" s="18" t="s">
        <v>82</v>
      </c>
    </row>
    <row r="837" s="13" customFormat="1">
      <c r="A837" s="13"/>
      <c r="B837" s="223"/>
      <c r="C837" s="224"/>
      <c r="D837" s="218" t="s">
        <v>125</v>
      </c>
      <c r="E837" s="225" t="s">
        <v>19</v>
      </c>
      <c r="F837" s="226" t="s">
        <v>439</v>
      </c>
      <c r="G837" s="224"/>
      <c r="H837" s="225" t="s">
        <v>19</v>
      </c>
      <c r="I837" s="227"/>
      <c r="J837" s="224"/>
      <c r="K837" s="224"/>
      <c r="L837" s="228"/>
      <c r="M837" s="229"/>
      <c r="N837" s="230"/>
      <c r="O837" s="230"/>
      <c r="P837" s="230"/>
      <c r="Q837" s="230"/>
      <c r="R837" s="230"/>
      <c r="S837" s="230"/>
      <c r="T837" s="23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2" t="s">
        <v>125</v>
      </c>
      <c r="AU837" s="232" t="s">
        <v>82</v>
      </c>
      <c r="AV837" s="13" t="s">
        <v>80</v>
      </c>
      <c r="AW837" s="13" t="s">
        <v>33</v>
      </c>
      <c r="AX837" s="13" t="s">
        <v>72</v>
      </c>
      <c r="AY837" s="232" t="s">
        <v>114</v>
      </c>
    </row>
    <row r="838" s="13" customFormat="1">
      <c r="A838" s="13"/>
      <c r="B838" s="223"/>
      <c r="C838" s="224"/>
      <c r="D838" s="218" t="s">
        <v>125</v>
      </c>
      <c r="E838" s="225" t="s">
        <v>19</v>
      </c>
      <c r="F838" s="226" t="s">
        <v>957</v>
      </c>
      <c r="G838" s="224"/>
      <c r="H838" s="225" t="s">
        <v>19</v>
      </c>
      <c r="I838" s="227"/>
      <c r="J838" s="224"/>
      <c r="K838" s="224"/>
      <c r="L838" s="228"/>
      <c r="M838" s="229"/>
      <c r="N838" s="230"/>
      <c r="O838" s="230"/>
      <c r="P838" s="230"/>
      <c r="Q838" s="230"/>
      <c r="R838" s="230"/>
      <c r="S838" s="230"/>
      <c r="T838" s="231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2" t="s">
        <v>125</v>
      </c>
      <c r="AU838" s="232" t="s">
        <v>82</v>
      </c>
      <c r="AV838" s="13" t="s">
        <v>80</v>
      </c>
      <c r="AW838" s="13" t="s">
        <v>33</v>
      </c>
      <c r="AX838" s="13" t="s">
        <v>72</v>
      </c>
      <c r="AY838" s="232" t="s">
        <v>114</v>
      </c>
    </row>
    <row r="839" s="14" customFormat="1">
      <c r="A839" s="14"/>
      <c r="B839" s="233"/>
      <c r="C839" s="234"/>
      <c r="D839" s="218" t="s">
        <v>125</v>
      </c>
      <c r="E839" s="235" t="s">
        <v>19</v>
      </c>
      <c r="F839" s="236" t="s">
        <v>958</v>
      </c>
      <c r="G839" s="234"/>
      <c r="H839" s="237">
        <v>322.42000000000002</v>
      </c>
      <c r="I839" s="238"/>
      <c r="J839" s="234"/>
      <c r="K839" s="234"/>
      <c r="L839" s="239"/>
      <c r="M839" s="240"/>
      <c r="N839" s="241"/>
      <c r="O839" s="241"/>
      <c r="P839" s="241"/>
      <c r="Q839" s="241"/>
      <c r="R839" s="241"/>
      <c r="S839" s="241"/>
      <c r="T839" s="24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3" t="s">
        <v>125</v>
      </c>
      <c r="AU839" s="243" t="s">
        <v>82</v>
      </c>
      <c r="AV839" s="14" t="s">
        <v>82</v>
      </c>
      <c r="AW839" s="14" t="s">
        <v>33</v>
      </c>
      <c r="AX839" s="14" t="s">
        <v>72</v>
      </c>
      <c r="AY839" s="243" t="s">
        <v>114</v>
      </c>
    </row>
    <row r="840" s="15" customFormat="1">
      <c r="A840" s="15"/>
      <c r="B840" s="244"/>
      <c r="C840" s="245"/>
      <c r="D840" s="218" t="s">
        <v>125</v>
      </c>
      <c r="E840" s="246" t="s">
        <v>19</v>
      </c>
      <c r="F840" s="247" t="s">
        <v>127</v>
      </c>
      <c r="G840" s="245"/>
      <c r="H840" s="248">
        <v>322.42000000000002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54" t="s">
        <v>125</v>
      </c>
      <c r="AU840" s="254" t="s">
        <v>82</v>
      </c>
      <c r="AV840" s="15" t="s">
        <v>128</v>
      </c>
      <c r="AW840" s="15" t="s">
        <v>33</v>
      </c>
      <c r="AX840" s="15" t="s">
        <v>80</v>
      </c>
      <c r="AY840" s="254" t="s">
        <v>114</v>
      </c>
    </row>
    <row r="841" s="2" customFormat="1" ht="16.5" customHeight="1">
      <c r="A841" s="39"/>
      <c r="B841" s="40"/>
      <c r="C841" s="259" t="s">
        <v>974</v>
      </c>
      <c r="D841" s="259" t="s">
        <v>183</v>
      </c>
      <c r="E841" s="260" t="s">
        <v>975</v>
      </c>
      <c r="F841" s="261" t="s">
        <v>976</v>
      </c>
      <c r="G841" s="262" t="s">
        <v>196</v>
      </c>
      <c r="H841" s="263">
        <v>1056.2000000000001</v>
      </c>
      <c r="I841" s="264"/>
      <c r="J841" s="265">
        <f>ROUND(I841*H841,2)</f>
        <v>0</v>
      </c>
      <c r="K841" s="261" t="s">
        <v>19</v>
      </c>
      <c r="L841" s="266"/>
      <c r="M841" s="267" t="s">
        <v>19</v>
      </c>
      <c r="N841" s="268" t="s">
        <v>43</v>
      </c>
      <c r="O841" s="85"/>
      <c r="P841" s="214">
        <f>O841*H841</f>
        <v>0</v>
      </c>
      <c r="Q841" s="214">
        <v>0.001</v>
      </c>
      <c r="R841" s="214">
        <f>Q841*H841</f>
        <v>1.0562</v>
      </c>
      <c r="S841" s="214">
        <v>0</v>
      </c>
      <c r="T841" s="215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16" t="s">
        <v>386</v>
      </c>
      <c r="AT841" s="216" t="s">
        <v>183</v>
      </c>
      <c r="AU841" s="216" t="s">
        <v>82</v>
      </c>
      <c r="AY841" s="18" t="s">
        <v>114</v>
      </c>
      <c r="BE841" s="217">
        <f>IF(N841="základní",J841,0)</f>
        <v>0</v>
      </c>
      <c r="BF841" s="217">
        <f>IF(N841="snížená",J841,0)</f>
        <v>0</v>
      </c>
      <c r="BG841" s="217">
        <f>IF(N841="zákl. přenesená",J841,0)</f>
        <v>0</v>
      </c>
      <c r="BH841" s="217">
        <f>IF(N841="sníž. přenesená",J841,0)</f>
        <v>0</v>
      </c>
      <c r="BI841" s="217">
        <f>IF(N841="nulová",J841,0)</f>
        <v>0</v>
      </c>
      <c r="BJ841" s="18" t="s">
        <v>80</v>
      </c>
      <c r="BK841" s="217">
        <f>ROUND(I841*H841,2)</f>
        <v>0</v>
      </c>
      <c r="BL841" s="18" t="s">
        <v>272</v>
      </c>
      <c r="BM841" s="216" t="s">
        <v>977</v>
      </c>
    </row>
    <row r="842" s="2" customFormat="1">
      <c r="A842" s="39"/>
      <c r="B842" s="40"/>
      <c r="C842" s="41"/>
      <c r="D842" s="218" t="s">
        <v>124</v>
      </c>
      <c r="E842" s="41"/>
      <c r="F842" s="219" t="s">
        <v>976</v>
      </c>
      <c r="G842" s="41"/>
      <c r="H842" s="41"/>
      <c r="I842" s="220"/>
      <c r="J842" s="41"/>
      <c r="K842" s="41"/>
      <c r="L842" s="45"/>
      <c r="M842" s="221"/>
      <c r="N842" s="222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124</v>
      </c>
      <c r="AU842" s="18" t="s">
        <v>82</v>
      </c>
    </row>
    <row r="843" s="13" customFormat="1">
      <c r="A843" s="13"/>
      <c r="B843" s="223"/>
      <c r="C843" s="224"/>
      <c r="D843" s="218" t="s">
        <v>125</v>
      </c>
      <c r="E843" s="225" t="s">
        <v>19</v>
      </c>
      <c r="F843" s="226" t="s">
        <v>439</v>
      </c>
      <c r="G843" s="224"/>
      <c r="H843" s="225" t="s">
        <v>19</v>
      </c>
      <c r="I843" s="227"/>
      <c r="J843" s="224"/>
      <c r="K843" s="224"/>
      <c r="L843" s="228"/>
      <c r="M843" s="229"/>
      <c r="N843" s="230"/>
      <c r="O843" s="230"/>
      <c r="P843" s="230"/>
      <c r="Q843" s="230"/>
      <c r="R843" s="230"/>
      <c r="S843" s="230"/>
      <c r="T843" s="231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2" t="s">
        <v>125</v>
      </c>
      <c r="AU843" s="232" t="s">
        <v>82</v>
      </c>
      <c r="AV843" s="13" t="s">
        <v>80</v>
      </c>
      <c r="AW843" s="13" t="s">
        <v>33</v>
      </c>
      <c r="AX843" s="13" t="s">
        <v>72</v>
      </c>
      <c r="AY843" s="232" t="s">
        <v>114</v>
      </c>
    </row>
    <row r="844" s="13" customFormat="1">
      <c r="A844" s="13"/>
      <c r="B844" s="223"/>
      <c r="C844" s="224"/>
      <c r="D844" s="218" t="s">
        <v>125</v>
      </c>
      <c r="E844" s="225" t="s">
        <v>19</v>
      </c>
      <c r="F844" s="226" t="s">
        <v>959</v>
      </c>
      <c r="G844" s="224"/>
      <c r="H844" s="225" t="s">
        <v>19</v>
      </c>
      <c r="I844" s="227"/>
      <c r="J844" s="224"/>
      <c r="K844" s="224"/>
      <c r="L844" s="228"/>
      <c r="M844" s="229"/>
      <c r="N844" s="230"/>
      <c r="O844" s="230"/>
      <c r="P844" s="230"/>
      <c r="Q844" s="230"/>
      <c r="R844" s="230"/>
      <c r="S844" s="230"/>
      <c r="T844" s="231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2" t="s">
        <v>125</v>
      </c>
      <c r="AU844" s="232" t="s">
        <v>82</v>
      </c>
      <c r="AV844" s="13" t="s">
        <v>80</v>
      </c>
      <c r="AW844" s="13" t="s">
        <v>33</v>
      </c>
      <c r="AX844" s="13" t="s">
        <v>72</v>
      </c>
      <c r="AY844" s="232" t="s">
        <v>114</v>
      </c>
    </row>
    <row r="845" s="14" customFormat="1">
      <c r="A845" s="14"/>
      <c r="B845" s="233"/>
      <c r="C845" s="234"/>
      <c r="D845" s="218" t="s">
        <v>125</v>
      </c>
      <c r="E845" s="235" t="s">
        <v>19</v>
      </c>
      <c r="F845" s="236" t="s">
        <v>960</v>
      </c>
      <c r="G845" s="234"/>
      <c r="H845" s="237">
        <v>1056.2000000000001</v>
      </c>
      <c r="I845" s="238"/>
      <c r="J845" s="234"/>
      <c r="K845" s="234"/>
      <c r="L845" s="239"/>
      <c r="M845" s="240"/>
      <c r="N845" s="241"/>
      <c r="O845" s="241"/>
      <c r="P845" s="241"/>
      <c r="Q845" s="241"/>
      <c r="R845" s="241"/>
      <c r="S845" s="241"/>
      <c r="T845" s="24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3" t="s">
        <v>125</v>
      </c>
      <c r="AU845" s="243" t="s">
        <v>82</v>
      </c>
      <c r="AV845" s="14" t="s">
        <v>82</v>
      </c>
      <c r="AW845" s="14" t="s">
        <v>33</v>
      </c>
      <c r="AX845" s="14" t="s">
        <v>72</v>
      </c>
      <c r="AY845" s="243" t="s">
        <v>114</v>
      </c>
    </row>
    <row r="846" s="15" customFormat="1">
      <c r="A846" s="15"/>
      <c r="B846" s="244"/>
      <c r="C846" s="245"/>
      <c r="D846" s="218" t="s">
        <v>125</v>
      </c>
      <c r="E846" s="246" t="s">
        <v>19</v>
      </c>
      <c r="F846" s="247" t="s">
        <v>127</v>
      </c>
      <c r="G846" s="245"/>
      <c r="H846" s="248">
        <v>1056.2000000000001</v>
      </c>
      <c r="I846" s="249"/>
      <c r="J846" s="245"/>
      <c r="K846" s="245"/>
      <c r="L846" s="250"/>
      <c r="M846" s="251"/>
      <c r="N846" s="252"/>
      <c r="O846" s="252"/>
      <c r="P846" s="252"/>
      <c r="Q846" s="252"/>
      <c r="R846" s="252"/>
      <c r="S846" s="252"/>
      <c r="T846" s="253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54" t="s">
        <v>125</v>
      </c>
      <c r="AU846" s="254" t="s">
        <v>82</v>
      </c>
      <c r="AV846" s="15" t="s">
        <v>128</v>
      </c>
      <c r="AW846" s="15" t="s">
        <v>33</v>
      </c>
      <c r="AX846" s="15" t="s">
        <v>80</v>
      </c>
      <c r="AY846" s="254" t="s">
        <v>114</v>
      </c>
    </row>
    <row r="847" s="2" customFormat="1" ht="16.5" customHeight="1">
      <c r="A847" s="39"/>
      <c r="B847" s="40"/>
      <c r="C847" s="259" t="s">
        <v>978</v>
      </c>
      <c r="D847" s="259" t="s">
        <v>183</v>
      </c>
      <c r="E847" s="260" t="s">
        <v>979</v>
      </c>
      <c r="F847" s="261" t="s">
        <v>980</v>
      </c>
      <c r="G847" s="262" t="s">
        <v>196</v>
      </c>
      <c r="H847" s="263">
        <v>126.59</v>
      </c>
      <c r="I847" s="264"/>
      <c r="J847" s="265">
        <f>ROUND(I847*H847,2)</f>
        <v>0</v>
      </c>
      <c r="K847" s="261" t="s">
        <v>19</v>
      </c>
      <c r="L847" s="266"/>
      <c r="M847" s="267" t="s">
        <v>19</v>
      </c>
      <c r="N847" s="268" t="s">
        <v>43</v>
      </c>
      <c r="O847" s="85"/>
      <c r="P847" s="214">
        <f>O847*H847</f>
        <v>0</v>
      </c>
      <c r="Q847" s="214">
        <v>0.001</v>
      </c>
      <c r="R847" s="214">
        <f>Q847*H847</f>
        <v>0.12659000000000001</v>
      </c>
      <c r="S847" s="214">
        <v>0</v>
      </c>
      <c r="T847" s="215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16" t="s">
        <v>386</v>
      </c>
      <c r="AT847" s="216" t="s">
        <v>183</v>
      </c>
      <c r="AU847" s="216" t="s">
        <v>82</v>
      </c>
      <c r="AY847" s="18" t="s">
        <v>114</v>
      </c>
      <c r="BE847" s="217">
        <f>IF(N847="základní",J847,0)</f>
        <v>0</v>
      </c>
      <c r="BF847" s="217">
        <f>IF(N847="snížená",J847,0)</f>
        <v>0</v>
      </c>
      <c r="BG847" s="217">
        <f>IF(N847="zákl. přenesená",J847,0)</f>
        <v>0</v>
      </c>
      <c r="BH847" s="217">
        <f>IF(N847="sníž. přenesená",J847,0)</f>
        <v>0</v>
      </c>
      <c r="BI847" s="217">
        <f>IF(N847="nulová",J847,0)</f>
        <v>0</v>
      </c>
      <c r="BJ847" s="18" t="s">
        <v>80</v>
      </c>
      <c r="BK847" s="217">
        <f>ROUND(I847*H847,2)</f>
        <v>0</v>
      </c>
      <c r="BL847" s="18" t="s">
        <v>272</v>
      </c>
      <c r="BM847" s="216" t="s">
        <v>981</v>
      </c>
    </row>
    <row r="848" s="2" customFormat="1">
      <c r="A848" s="39"/>
      <c r="B848" s="40"/>
      <c r="C848" s="41"/>
      <c r="D848" s="218" t="s">
        <v>124</v>
      </c>
      <c r="E848" s="41"/>
      <c r="F848" s="219" t="s">
        <v>980</v>
      </c>
      <c r="G848" s="41"/>
      <c r="H848" s="41"/>
      <c r="I848" s="220"/>
      <c r="J848" s="41"/>
      <c r="K848" s="41"/>
      <c r="L848" s="45"/>
      <c r="M848" s="221"/>
      <c r="N848" s="222"/>
      <c r="O848" s="85"/>
      <c r="P848" s="85"/>
      <c r="Q848" s="85"/>
      <c r="R848" s="85"/>
      <c r="S848" s="85"/>
      <c r="T848" s="86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124</v>
      </c>
      <c r="AU848" s="18" t="s">
        <v>82</v>
      </c>
    </row>
    <row r="849" s="13" customFormat="1">
      <c r="A849" s="13"/>
      <c r="B849" s="223"/>
      <c r="C849" s="224"/>
      <c r="D849" s="218" t="s">
        <v>125</v>
      </c>
      <c r="E849" s="225" t="s">
        <v>19</v>
      </c>
      <c r="F849" s="226" t="s">
        <v>439</v>
      </c>
      <c r="G849" s="224"/>
      <c r="H849" s="225" t="s">
        <v>19</v>
      </c>
      <c r="I849" s="227"/>
      <c r="J849" s="224"/>
      <c r="K849" s="224"/>
      <c r="L849" s="228"/>
      <c r="M849" s="229"/>
      <c r="N849" s="230"/>
      <c r="O849" s="230"/>
      <c r="P849" s="230"/>
      <c r="Q849" s="230"/>
      <c r="R849" s="230"/>
      <c r="S849" s="230"/>
      <c r="T849" s="231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2" t="s">
        <v>125</v>
      </c>
      <c r="AU849" s="232" t="s">
        <v>82</v>
      </c>
      <c r="AV849" s="13" t="s">
        <v>80</v>
      </c>
      <c r="AW849" s="13" t="s">
        <v>33</v>
      </c>
      <c r="AX849" s="13" t="s">
        <v>72</v>
      </c>
      <c r="AY849" s="232" t="s">
        <v>114</v>
      </c>
    </row>
    <row r="850" s="13" customFormat="1">
      <c r="A850" s="13"/>
      <c r="B850" s="223"/>
      <c r="C850" s="224"/>
      <c r="D850" s="218" t="s">
        <v>125</v>
      </c>
      <c r="E850" s="225" t="s">
        <v>19</v>
      </c>
      <c r="F850" s="226" t="s">
        <v>450</v>
      </c>
      <c r="G850" s="224"/>
      <c r="H850" s="225" t="s">
        <v>19</v>
      </c>
      <c r="I850" s="227"/>
      <c r="J850" s="224"/>
      <c r="K850" s="224"/>
      <c r="L850" s="228"/>
      <c r="M850" s="229"/>
      <c r="N850" s="230"/>
      <c r="O850" s="230"/>
      <c r="P850" s="230"/>
      <c r="Q850" s="230"/>
      <c r="R850" s="230"/>
      <c r="S850" s="230"/>
      <c r="T850" s="23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2" t="s">
        <v>125</v>
      </c>
      <c r="AU850" s="232" t="s">
        <v>82</v>
      </c>
      <c r="AV850" s="13" t="s">
        <v>80</v>
      </c>
      <c r="AW850" s="13" t="s">
        <v>33</v>
      </c>
      <c r="AX850" s="13" t="s">
        <v>72</v>
      </c>
      <c r="AY850" s="232" t="s">
        <v>114</v>
      </c>
    </row>
    <row r="851" s="14" customFormat="1">
      <c r="A851" s="14"/>
      <c r="B851" s="233"/>
      <c r="C851" s="234"/>
      <c r="D851" s="218" t="s">
        <v>125</v>
      </c>
      <c r="E851" s="235" t="s">
        <v>19</v>
      </c>
      <c r="F851" s="236" t="s">
        <v>961</v>
      </c>
      <c r="G851" s="234"/>
      <c r="H851" s="237">
        <v>126.59</v>
      </c>
      <c r="I851" s="238"/>
      <c r="J851" s="234"/>
      <c r="K851" s="234"/>
      <c r="L851" s="239"/>
      <c r="M851" s="240"/>
      <c r="N851" s="241"/>
      <c r="O851" s="241"/>
      <c r="P851" s="241"/>
      <c r="Q851" s="241"/>
      <c r="R851" s="241"/>
      <c r="S851" s="241"/>
      <c r="T851" s="24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3" t="s">
        <v>125</v>
      </c>
      <c r="AU851" s="243" t="s">
        <v>82</v>
      </c>
      <c r="AV851" s="14" t="s">
        <v>82</v>
      </c>
      <c r="AW851" s="14" t="s">
        <v>33</v>
      </c>
      <c r="AX851" s="14" t="s">
        <v>72</v>
      </c>
      <c r="AY851" s="243" t="s">
        <v>114</v>
      </c>
    </row>
    <row r="852" s="15" customFormat="1">
      <c r="A852" s="15"/>
      <c r="B852" s="244"/>
      <c r="C852" s="245"/>
      <c r="D852" s="218" t="s">
        <v>125</v>
      </c>
      <c r="E852" s="246" t="s">
        <v>19</v>
      </c>
      <c r="F852" s="247" t="s">
        <v>127</v>
      </c>
      <c r="G852" s="245"/>
      <c r="H852" s="248">
        <v>126.59</v>
      </c>
      <c r="I852" s="249"/>
      <c r="J852" s="245"/>
      <c r="K852" s="245"/>
      <c r="L852" s="250"/>
      <c r="M852" s="251"/>
      <c r="N852" s="252"/>
      <c r="O852" s="252"/>
      <c r="P852" s="252"/>
      <c r="Q852" s="252"/>
      <c r="R852" s="252"/>
      <c r="S852" s="252"/>
      <c r="T852" s="253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54" t="s">
        <v>125</v>
      </c>
      <c r="AU852" s="254" t="s">
        <v>82</v>
      </c>
      <c r="AV852" s="15" t="s">
        <v>128</v>
      </c>
      <c r="AW852" s="15" t="s">
        <v>33</v>
      </c>
      <c r="AX852" s="15" t="s">
        <v>80</v>
      </c>
      <c r="AY852" s="254" t="s">
        <v>114</v>
      </c>
    </row>
    <row r="853" s="2" customFormat="1" ht="16.5" customHeight="1">
      <c r="A853" s="39"/>
      <c r="B853" s="40"/>
      <c r="C853" s="259" t="s">
        <v>982</v>
      </c>
      <c r="D853" s="259" t="s">
        <v>183</v>
      </c>
      <c r="E853" s="260" t="s">
        <v>983</v>
      </c>
      <c r="F853" s="261" t="s">
        <v>984</v>
      </c>
      <c r="G853" s="262" t="s">
        <v>196</v>
      </c>
      <c r="H853" s="263">
        <v>65.730000000000004</v>
      </c>
      <c r="I853" s="264"/>
      <c r="J853" s="265">
        <f>ROUND(I853*H853,2)</f>
        <v>0</v>
      </c>
      <c r="K853" s="261" t="s">
        <v>19</v>
      </c>
      <c r="L853" s="266"/>
      <c r="M853" s="267" t="s">
        <v>19</v>
      </c>
      <c r="N853" s="268" t="s">
        <v>43</v>
      </c>
      <c r="O853" s="85"/>
      <c r="P853" s="214">
        <f>O853*H853</f>
        <v>0</v>
      </c>
      <c r="Q853" s="214">
        <v>0.001</v>
      </c>
      <c r="R853" s="214">
        <f>Q853*H853</f>
        <v>0.065730000000000011</v>
      </c>
      <c r="S853" s="214">
        <v>0</v>
      </c>
      <c r="T853" s="215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16" t="s">
        <v>386</v>
      </c>
      <c r="AT853" s="216" t="s">
        <v>183</v>
      </c>
      <c r="AU853" s="216" t="s">
        <v>82</v>
      </c>
      <c r="AY853" s="18" t="s">
        <v>114</v>
      </c>
      <c r="BE853" s="217">
        <f>IF(N853="základní",J853,0)</f>
        <v>0</v>
      </c>
      <c r="BF853" s="217">
        <f>IF(N853="snížená",J853,0)</f>
        <v>0</v>
      </c>
      <c r="BG853" s="217">
        <f>IF(N853="zákl. přenesená",J853,0)</f>
        <v>0</v>
      </c>
      <c r="BH853" s="217">
        <f>IF(N853="sníž. přenesená",J853,0)</f>
        <v>0</v>
      </c>
      <c r="BI853" s="217">
        <f>IF(N853="nulová",J853,0)</f>
        <v>0</v>
      </c>
      <c r="BJ853" s="18" t="s">
        <v>80</v>
      </c>
      <c r="BK853" s="217">
        <f>ROUND(I853*H853,2)</f>
        <v>0</v>
      </c>
      <c r="BL853" s="18" t="s">
        <v>272</v>
      </c>
      <c r="BM853" s="216" t="s">
        <v>985</v>
      </c>
    </row>
    <row r="854" s="2" customFormat="1">
      <c r="A854" s="39"/>
      <c r="B854" s="40"/>
      <c r="C854" s="41"/>
      <c r="D854" s="218" t="s">
        <v>124</v>
      </c>
      <c r="E854" s="41"/>
      <c r="F854" s="219" t="s">
        <v>984</v>
      </c>
      <c r="G854" s="41"/>
      <c r="H854" s="41"/>
      <c r="I854" s="220"/>
      <c r="J854" s="41"/>
      <c r="K854" s="41"/>
      <c r="L854" s="45"/>
      <c r="M854" s="221"/>
      <c r="N854" s="222"/>
      <c r="O854" s="85"/>
      <c r="P854" s="85"/>
      <c r="Q854" s="85"/>
      <c r="R854" s="85"/>
      <c r="S854" s="85"/>
      <c r="T854" s="86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124</v>
      </c>
      <c r="AU854" s="18" t="s">
        <v>82</v>
      </c>
    </row>
    <row r="855" s="13" customFormat="1">
      <c r="A855" s="13"/>
      <c r="B855" s="223"/>
      <c r="C855" s="224"/>
      <c r="D855" s="218" t="s">
        <v>125</v>
      </c>
      <c r="E855" s="225" t="s">
        <v>19</v>
      </c>
      <c r="F855" s="226" t="s">
        <v>439</v>
      </c>
      <c r="G855" s="224"/>
      <c r="H855" s="225" t="s">
        <v>19</v>
      </c>
      <c r="I855" s="227"/>
      <c r="J855" s="224"/>
      <c r="K855" s="224"/>
      <c r="L855" s="228"/>
      <c r="M855" s="229"/>
      <c r="N855" s="230"/>
      <c r="O855" s="230"/>
      <c r="P855" s="230"/>
      <c r="Q855" s="230"/>
      <c r="R855" s="230"/>
      <c r="S855" s="230"/>
      <c r="T855" s="23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2" t="s">
        <v>125</v>
      </c>
      <c r="AU855" s="232" t="s">
        <v>82</v>
      </c>
      <c r="AV855" s="13" t="s">
        <v>80</v>
      </c>
      <c r="AW855" s="13" t="s">
        <v>33</v>
      </c>
      <c r="AX855" s="13" t="s">
        <v>72</v>
      </c>
      <c r="AY855" s="232" t="s">
        <v>114</v>
      </c>
    </row>
    <row r="856" s="13" customFormat="1">
      <c r="A856" s="13"/>
      <c r="B856" s="223"/>
      <c r="C856" s="224"/>
      <c r="D856" s="218" t="s">
        <v>125</v>
      </c>
      <c r="E856" s="225" t="s">
        <v>19</v>
      </c>
      <c r="F856" s="226" t="s">
        <v>946</v>
      </c>
      <c r="G856" s="224"/>
      <c r="H856" s="225" t="s">
        <v>19</v>
      </c>
      <c r="I856" s="227"/>
      <c r="J856" s="224"/>
      <c r="K856" s="224"/>
      <c r="L856" s="228"/>
      <c r="M856" s="229"/>
      <c r="N856" s="230"/>
      <c r="O856" s="230"/>
      <c r="P856" s="230"/>
      <c r="Q856" s="230"/>
      <c r="R856" s="230"/>
      <c r="S856" s="230"/>
      <c r="T856" s="231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2" t="s">
        <v>125</v>
      </c>
      <c r="AU856" s="232" t="s">
        <v>82</v>
      </c>
      <c r="AV856" s="13" t="s">
        <v>80</v>
      </c>
      <c r="AW856" s="13" t="s">
        <v>33</v>
      </c>
      <c r="AX856" s="13" t="s">
        <v>72</v>
      </c>
      <c r="AY856" s="232" t="s">
        <v>114</v>
      </c>
    </row>
    <row r="857" s="14" customFormat="1">
      <c r="A857" s="14"/>
      <c r="B857" s="233"/>
      <c r="C857" s="234"/>
      <c r="D857" s="218" t="s">
        <v>125</v>
      </c>
      <c r="E857" s="235" t="s">
        <v>19</v>
      </c>
      <c r="F857" s="236" t="s">
        <v>947</v>
      </c>
      <c r="G857" s="234"/>
      <c r="H857" s="237">
        <v>65.730000000000004</v>
      </c>
      <c r="I857" s="238"/>
      <c r="J857" s="234"/>
      <c r="K857" s="234"/>
      <c r="L857" s="239"/>
      <c r="M857" s="240"/>
      <c r="N857" s="241"/>
      <c r="O857" s="241"/>
      <c r="P857" s="241"/>
      <c r="Q857" s="241"/>
      <c r="R857" s="241"/>
      <c r="S857" s="241"/>
      <c r="T857" s="242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3" t="s">
        <v>125</v>
      </c>
      <c r="AU857" s="243" t="s">
        <v>82</v>
      </c>
      <c r="AV857" s="14" t="s">
        <v>82</v>
      </c>
      <c r="AW857" s="14" t="s">
        <v>33</v>
      </c>
      <c r="AX857" s="14" t="s">
        <v>72</v>
      </c>
      <c r="AY857" s="243" t="s">
        <v>114</v>
      </c>
    </row>
    <row r="858" s="15" customFormat="1">
      <c r="A858" s="15"/>
      <c r="B858" s="244"/>
      <c r="C858" s="245"/>
      <c r="D858" s="218" t="s">
        <v>125</v>
      </c>
      <c r="E858" s="246" t="s">
        <v>19</v>
      </c>
      <c r="F858" s="247" t="s">
        <v>127</v>
      </c>
      <c r="G858" s="245"/>
      <c r="H858" s="248">
        <v>65.730000000000004</v>
      </c>
      <c r="I858" s="249"/>
      <c r="J858" s="245"/>
      <c r="K858" s="245"/>
      <c r="L858" s="250"/>
      <c r="M858" s="251"/>
      <c r="N858" s="252"/>
      <c r="O858" s="252"/>
      <c r="P858" s="252"/>
      <c r="Q858" s="252"/>
      <c r="R858" s="252"/>
      <c r="S858" s="252"/>
      <c r="T858" s="253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54" t="s">
        <v>125</v>
      </c>
      <c r="AU858" s="254" t="s">
        <v>82</v>
      </c>
      <c r="AV858" s="15" t="s">
        <v>128</v>
      </c>
      <c r="AW858" s="15" t="s">
        <v>33</v>
      </c>
      <c r="AX858" s="15" t="s">
        <v>80</v>
      </c>
      <c r="AY858" s="254" t="s">
        <v>114</v>
      </c>
    </row>
    <row r="859" s="2" customFormat="1" ht="16.5" customHeight="1">
      <c r="A859" s="39"/>
      <c r="B859" s="40"/>
      <c r="C859" s="259" t="s">
        <v>986</v>
      </c>
      <c r="D859" s="259" t="s">
        <v>183</v>
      </c>
      <c r="E859" s="260" t="s">
        <v>987</v>
      </c>
      <c r="F859" s="261" t="s">
        <v>988</v>
      </c>
      <c r="G859" s="262" t="s">
        <v>196</v>
      </c>
      <c r="H859" s="263">
        <v>21.260000000000002</v>
      </c>
      <c r="I859" s="264"/>
      <c r="J859" s="265">
        <f>ROUND(I859*H859,2)</f>
        <v>0</v>
      </c>
      <c r="K859" s="261" t="s">
        <v>19</v>
      </c>
      <c r="L859" s="266"/>
      <c r="M859" s="267" t="s">
        <v>19</v>
      </c>
      <c r="N859" s="268" t="s">
        <v>43</v>
      </c>
      <c r="O859" s="85"/>
      <c r="P859" s="214">
        <f>O859*H859</f>
        <v>0</v>
      </c>
      <c r="Q859" s="214">
        <v>0.001</v>
      </c>
      <c r="R859" s="214">
        <f>Q859*H859</f>
        <v>0.021260000000000001</v>
      </c>
      <c r="S859" s="214">
        <v>0</v>
      </c>
      <c r="T859" s="215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16" t="s">
        <v>386</v>
      </c>
      <c r="AT859" s="216" t="s">
        <v>183</v>
      </c>
      <c r="AU859" s="216" t="s">
        <v>82</v>
      </c>
      <c r="AY859" s="18" t="s">
        <v>114</v>
      </c>
      <c r="BE859" s="217">
        <f>IF(N859="základní",J859,0)</f>
        <v>0</v>
      </c>
      <c r="BF859" s="217">
        <f>IF(N859="snížená",J859,0)</f>
        <v>0</v>
      </c>
      <c r="BG859" s="217">
        <f>IF(N859="zákl. přenesená",J859,0)</f>
        <v>0</v>
      </c>
      <c r="BH859" s="217">
        <f>IF(N859="sníž. přenesená",J859,0)</f>
        <v>0</v>
      </c>
      <c r="BI859" s="217">
        <f>IF(N859="nulová",J859,0)</f>
        <v>0</v>
      </c>
      <c r="BJ859" s="18" t="s">
        <v>80</v>
      </c>
      <c r="BK859" s="217">
        <f>ROUND(I859*H859,2)</f>
        <v>0</v>
      </c>
      <c r="BL859" s="18" t="s">
        <v>272</v>
      </c>
      <c r="BM859" s="216" t="s">
        <v>989</v>
      </c>
    </row>
    <row r="860" s="2" customFormat="1">
      <c r="A860" s="39"/>
      <c r="B860" s="40"/>
      <c r="C860" s="41"/>
      <c r="D860" s="218" t="s">
        <v>124</v>
      </c>
      <c r="E860" s="41"/>
      <c r="F860" s="219" t="s">
        <v>988</v>
      </c>
      <c r="G860" s="41"/>
      <c r="H860" s="41"/>
      <c r="I860" s="220"/>
      <c r="J860" s="41"/>
      <c r="K860" s="41"/>
      <c r="L860" s="45"/>
      <c r="M860" s="221"/>
      <c r="N860" s="222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124</v>
      </c>
      <c r="AU860" s="18" t="s">
        <v>82</v>
      </c>
    </row>
    <row r="861" s="13" customFormat="1">
      <c r="A861" s="13"/>
      <c r="B861" s="223"/>
      <c r="C861" s="224"/>
      <c r="D861" s="218" t="s">
        <v>125</v>
      </c>
      <c r="E861" s="225" t="s">
        <v>19</v>
      </c>
      <c r="F861" s="226" t="s">
        <v>439</v>
      </c>
      <c r="G861" s="224"/>
      <c r="H861" s="225" t="s">
        <v>19</v>
      </c>
      <c r="I861" s="227"/>
      <c r="J861" s="224"/>
      <c r="K861" s="224"/>
      <c r="L861" s="228"/>
      <c r="M861" s="229"/>
      <c r="N861" s="230"/>
      <c r="O861" s="230"/>
      <c r="P861" s="230"/>
      <c r="Q861" s="230"/>
      <c r="R861" s="230"/>
      <c r="S861" s="230"/>
      <c r="T861" s="231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2" t="s">
        <v>125</v>
      </c>
      <c r="AU861" s="232" t="s">
        <v>82</v>
      </c>
      <c r="AV861" s="13" t="s">
        <v>80</v>
      </c>
      <c r="AW861" s="13" t="s">
        <v>33</v>
      </c>
      <c r="AX861" s="13" t="s">
        <v>72</v>
      </c>
      <c r="AY861" s="232" t="s">
        <v>114</v>
      </c>
    </row>
    <row r="862" s="13" customFormat="1">
      <c r="A862" s="13"/>
      <c r="B862" s="223"/>
      <c r="C862" s="224"/>
      <c r="D862" s="218" t="s">
        <v>125</v>
      </c>
      <c r="E862" s="225" t="s">
        <v>19</v>
      </c>
      <c r="F862" s="226" t="s">
        <v>948</v>
      </c>
      <c r="G862" s="224"/>
      <c r="H862" s="225" t="s">
        <v>19</v>
      </c>
      <c r="I862" s="227"/>
      <c r="J862" s="224"/>
      <c r="K862" s="224"/>
      <c r="L862" s="228"/>
      <c r="M862" s="229"/>
      <c r="N862" s="230"/>
      <c r="O862" s="230"/>
      <c r="P862" s="230"/>
      <c r="Q862" s="230"/>
      <c r="R862" s="230"/>
      <c r="S862" s="230"/>
      <c r="T862" s="231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2" t="s">
        <v>125</v>
      </c>
      <c r="AU862" s="232" t="s">
        <v>82</v>
      </c>
      <c r="AV862" s="13" t="s">
        <v>80</v>
      </c>
      <c r="AW862" s="13" t="s">
        <v>33</v>
      </c>
      <c r="AX862" s="13" t="s">
        <v>72</v>
      </c>
      <c r="AY862" s="232" t="s">
        <v>114</v>
      </c>
    </row>
    <row r="863" s="14" customFormat="1">
      <c r="A863" s="14"/>
      <c r="B863" s="233"/>
      <c r="C863" s="234"/>
      <c r="D863" s="218" t="s">
        <v>125</v>
      </c>
      <c r="E863" s="235" t="s">
        <v>19</v>
      </c>
      <c r="F863" s="236" t="s">
        <v>949</v>
      </c>
      <c r="G863" s="234"/>
      <c r="H863" s="237">
        <v>21.260000000000002</v>
      </c>
      <c r="I863" s="238"/>
      <c r="J863" s="234"/>
      <c r="K863" s="234"/>
      <c r="L863" s="239"/>
      <c r="M863" s="240"/>
      <c r="N863" s="241"/>
      <c r="O863" s="241"/>
      <c r="P863" s="241"/>
      <c r="Q863" s="241"/>
      <c r="R863" s="241"/>
      <c r="S863" s="241"/>
      <c r="T863" s="242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3" t="s">
        <v>125</v>
      </c>
      <c r="AU863" s="243" t="s">
        <v>82</v>
      </c>
      <c r="AV863" s="14" t="s">
        <v>82</v>
      </c>
      <c r="AW863" s="14" t="s">
        <v>33</v>
      </c>
      <c r="AX863" s="14" t="s">
        <v>72</v>
      </c>
      <c r="AY863" s="243" t="s">
        <v>114</v>
      </c>
    </row>
    <row r="864" s="15" customFormat="1">
      <c r="A864" s="15"/>
      <c r="B864" s="244"/>
      <c r="C864" s="245"/>
      <c r="D864" s="218" t="s">
        <v>125</v>
      </c>
      <c r="E864" s="246" t="s">
        <v>19</v>
      </c>
      <c r="F864" s="247" t="s">
        <v>127</v>
      </c>
      <c r="G864" s="245"/>
      <c r="H864" s="248">
        <v>21.260000000000002</v>
      </c>
      <c r="I864" s="249"/>
      <c r="J864" s="245"/>
      <c r="K864" s="245"/>
      <c r="L864" s="250"/>
      <c r="M864" s="251"/>
      <c r="N864" s="252"/>
      <c r="O864" s="252"/>
      <c r="P864" s="252"/>
      <c r="Q864" s="252"/>
      <c r="R864" s="252"/>
      <c r="S864" s="252"/>
      <c r="T864" s="253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54" t="s">
        <v>125</v>
      </c>
      <c r="AU864" s="254" t="s">
        <v>82</v>
      </c>
      <c r="AV864" s="15" t="s">
        <v>128</v>
      </c>
      <c r="AW864" s="15" t="s">
        <v>33</v>
      </c>
      <c r="AX864" s="15" t="s">
        <v>80</v>
      </c>
      <c r="AY864" s="254" t="s">
        <v>114</v>
      </c>
    </row>
    <row r="865" s="2" customFormat="1" ht="16.5" customHeight="1">
      <c r="A865" s="39"/>
      <c r="B865" s="40"/>
      <c r="C865" s="259" t="s">
        <v>990</v>
      </c>
      <c r="D865" s="259" t="s">
        <v>183</v>
      </c>
      <c r="E865" s="260" t="s">
        <v>991</v>
      </c>
      <c r="F865" s="261" t="s">
        <v>988</v>
      </c>
      <c r="G865" s="262" t="s">
        <v>196</v>
      </c>
      <c r="H865" s="263">
        <v>156.88999999999999</v>
      </c>
      <c r="I865" s="264"/>
      <c r="J865" s="265">
        <f>ROUND(I865*H865,2)</f>
        <v>0</v>
      </c>
      <c r="K865" s="261" t="s">
        <v>19</v>
      </c>
      <c r="L865" s="266"/>
      <c r="M865" s="267" t="s">
        <v>19</v>
      </c>
      <c r="N865" s="268" t="s">
        <v>43</v>
      </c>
      <c r="O865" s="85"/>
      <c r="P865" s="214">
        <f>O865*H865</f>
        <v>0</v>
      </c>
      <c r="Q865" s="214">
        <v>0.001</v>
      </c>
      <c r="R865" s="214">
        <f>Q865*H865</f>
        <v>0.15689</v>
      </c>
      <c r="S865" s="214">
        <v>0</v>
      </c>
      <c r="T865" s="215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16" t="s">
        <v>386</v>
      </c>
      <c r="AT865" s="216" t="s">
        <v>183</v>
      </c>
      <c r="AU865" s="216" t="s">
        <v>82</v>
      </c>
      <c r="AY865" s="18" t="s">
        <v>114</v>
      </c>
      <c r="BE865" s="217">
        <f>IF(N865="základní",J865,0)</f>
        <v>0</v>
      </c>
      <c r="BF865" s="217">
        <f>IF(N865="snížená",J865,0)</f>
        <v>0</v>
      </c>
      <c r="BG865" s="217">
        <f>IF(N865="zákl. přenesená",J865,0)</f>
        <v>0</v>
      </c>
      <c r="BH865" s="217">
        <f>IF(N865="sníž. přenesená",J865,0)</f>
        <v>0</v>
      </c>
      <c r="BI865" s="217">
        <f>IF(N865="nulová",J865,0)</f>
        <v>0</v>
      </c>
      <c r="BJ865" s="18" t="s">
        <v>80</v>
      </c>
      <c r="BK865" s="217">
        <f>ROUND(I865*H865,2)</f>
        <v>0</v>
      </c>
      <c r="BL865" s="18" t="s">
        <v>272</v>
      </c>
      <c r="BM865" s="216" t="s">
        <v>992</v>
      </c>
    </row>
    <row r="866" s="2" customFormat="1">
      <c r="A866" s="39"/>
      <c r="B866" s="40"/>
      <c r="C866" s="41"/>
      <c r="D866" s="218" t="s">
        <v>124</v>
      </c>
      <c r="E866" s="41"/>
      <c r="F866" s="219" t="s">
        <v>993</v>
      </c>
      <c r="G866" s="41"/>
      <c r="H866" s="41"/>
      <c r="I866" s="220"/>
      <c r="J866" s="41"/>
      <c r="K866" s="41"/>
      <c r="L866" s="45"/>
      <c r="M866" s="221"/>
      <c r="N866" s="222"/>
      <c r="O866" s="85"/>
      <c r="P866" s="85"/>
      <c r="Q866" s="85"/>
      <c r="R866" s="85"/>
      <c r="S866" s="85"/>
      <c r="T866" s="86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124</v>
      </c>
      <c r="AU866" s="18" t="s">
        <v>82</v>
      </c>
    </row>
    <row r="867" s="13" customFormat="1">
      <c r="A867" s="13"/>
      <c r="B867" s="223"/>
      <c r="C867" s="224"/>
      <c r="D867" s="218" t="s">
        <v>125</v>
      </c>
      <c r="E867" s="225" t="s">
        <v>19</v>
      </c>
      <c r="F867" s="226" t="s">
        <v>439</v>
      </c>
      <c r="G867" s="224"/>
      <c r="H867" s="225" t="s">
        <v>19</v>
      </c>
      <c r="I867" s="227"/>
      <c r="J867" s="224"/>
      <c r="K867" s="224"/>
      <c r="L867" s="228"/>
      <c r="M867" s="229"/>
      <c r="N867" s="230"/>
      <c r="O867" s="230"/>
      <c r="P867" s="230"/>
      <c r="Q867" s="230"/>
      <c r="R867" s="230"/>
      <c r="S867" s="230"/>
      <c r="T867" s="231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2" t="s">
        <v>125</v>
      </c>
      <c r="AU867" s="232" t="s">
        <v>82</v>
      </c>
      <c r="AV867" s="13" t="s">
        <v>80</v>
      </c>
      <c r="AW867" s="13" t="s">
        <v>33</v>
      </c>
      <c r="AX867" s="13" t="s">
        <v>72</v>
      </c>
      <c r="AY867" s="232" t="s">
        <v>114</v>
      </c>
    </row>
    <row r="868" s="13" customFormat="1">
      <c r="A868" s="13"/>
      <c r="B868" s="223"/>
      <c r="C868" s="224"/>
      <c r="D868" s="218" t="s">
        <v>125</v>
      </c>
      <c r="E868" s="225" t="s">
        <v>19</v>
      </c>
      <c r="F868" s="226" t="s">
        <v>452</v>
      </c>
      <c r="G868" s="224"/>
      <c r="H868" s="225" t="s">
        <v>19</v>
      </c>
      <c r="I868" s="227"/>
      <c r="J868" s="224"/>
      <c r="K868" s="224"/>
      <c r="L868" s="228"/>
      <c r="M868" s="229"/>
      <c r="N868" s="230"/>
      <c r="O868" s="230"/>
      <c r="P868" s="230"/>
      <c r="Q868" s="230"/>
      <c r="R868" s="230"/>
      <c r="S868" s="230"/>
      <c r="T868" s="231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2" t="s">
        <v>125</v>
      </c>
      <c r="AU868" s="232" t="s">
        <v>82</v>
      </c>
      <c r="AV868" s="13" t="s">
        <v>80</v>
      </c>
      <c r="AW868" s="13" t="s">
        <v>33</v>
      </c>
      <c r="AX868" s="13" t="s">
        <v>72</v>
      </c>
      <c r="AY868" s="232" t="s">
        <v>114</v>
      </c>
    </row>
    <row r="869" s="14" customFormat="1">
      <c r="A869" s="14"/>
      <c r="B869" s="233"/>
      <c r="C869" s="234"/>
      <c r="D869" s="218" t="s">
        <v>125</v>
      </c>
      <c r="E869" s="235" t="s">
        <v>19</v>
      </c>
      <c r="F869" s="236" t="s">
        <v>940</v>
      </c>
      <c r="G869" s="234"/>
      <c r="H869" s="237">
        <v>156.88999999999999</v>
      </c>
      <c r="I869" s="238"/>
      <c r="J869" s="234"/>
      <c r="K869" s="234"/>
      <c r="L869" s="239"/>
      <c r="M869" s="240"/>
      <c r="N869" s="241"/>
      <c r="O869" s="241"/>
      <c r="P869" s="241"/>
      <c r="Q869" s="241"/>
      <c r="R869" s="241"/>
      <c r="S869" s="241"/>
      <c r="T869" s="242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3" t="s">
        <v>125</v>
      </c>
      <c r="AU869" s="243" t="s">
        <v>82</v>
      </c>
      <c r="AV869" s="14" t="s">
        <v>82</v>
      </c>
      <c r="AW869" s="14" t="s">
        <v>33</v>
      </c>
      <c r="AX869" s="14" t="s">
        <v>72</v>
      </c>
      <c r="AY869" s="243" t="s">
        <v>114</v>
      </c>
    </row>
    <row r="870" s="15" customFormat="1">
      <c r="A870" s="15"/>
      <c r="B870" s="244"/>
      <c r="C870" s="245"/>
      <c r="D870" s="218" t="s">
        <v>125</v>
      </c>
      <c r="E870" s="246" t="s">
        <v>19</v>
      </c>
      <c r="F870" s="247" t="s">
        <v>127</v>
      </c>
      <c r="G870" s="245"/>
      <c r="H870" s="248">
        <v>156.88999999999999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54" t="s">
        <v>125</v>
      </c>
      <c r="AU870" s="254" t="s">
        <v>82</v>
      </c>
      <c r="AV870" s="15" t="s">
        <v>128</v>
      </c>
      <c r="AW870" s="15" t="s">
        <v>33</v>
      </c>
      <c r="AX870" s="15" t="s">
        <v>80</v>
      </c>
      <c r="AY870" s="254" t="s">
        <v>114</v>
      </c>
    </row>
    <row r="871" s="2" customFormat="1" ht="16.5" customHeight="1">
      <c r="A871" s="39"/>
      <c r="B871" s="40"/>
      <c r="C871" s="205" t="s">
        <v>994</v>
      </c>
      <c r="D871" s="205" t="s">
        <v>117</v>
      </c>
      <c r="E871" s="206" t="s">
        <v>995</v>
      </c>
      <c r="F871" s="207" t="s">
        <v>996</v>
      </c>
      <c r="G871" s="208" t="s">
        <v>174</v>
      </c>
      <c r="H871" s="209">
        <v>380</v>
      </c>
      <c r="I871" s="210"/>
      <c r="J871" s="211">
        <f>ROUND(I871*H871,2)</f>
        <v>0</v>
      </c>
      <c r="K871" s="207" t="s">
        <v>19</v>
      </c>
      <c r="L871" s="45"/>
      <c r="M871" s="212" t="s">
        <v>19</v>
      </c>
      <c r="N871" s="213" t="s">
        <v>43</v>
      </c>
      <c r="O871" s="85"/>
      <c r="P871" s="214">
        <f>O871*H871</f>
        <v>0</v>
      </c>
      <c r="Q871" s="214">
        <v>0</v>
      </c>
      <c r="R871" s="214">
        <f>Q871*H871</f>
        <v>0</v>
      </c>
      <c r="S871" s="214">
        <v>0</v>
      </c>
      <c r="T871" s="215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16" t="s">
        <v>272</v>
      </c>
      <c r="AT871" s="216" t="s">
        <v>117</v>
      </c>
      <c r="AU871" s="216" t="s">
        <v>82</v>
      </c>
      <c r="AY871" s="18" t="s">
        <v>114</v>
      </c>
      <c r="BE871" s="217">
        <f>IF(N871="základní",J871,0)</f>
        <v>0</v>
      </c>
      <c r="BF871" s="217">
        <f>IF(N871="snížená",J871,0)</f>
        <v>0</v>
      </c>
      <c r="BG871" s="217">
        <f>IF(N871="zákl. přenesená",J871,0)</f>
        <v>0</v>
      </c>
      <c r="BH871" s="217">
        <f>IF(N871="sníž. přenesená",J871,0)</f>
        <v>0</v>
      </c>
      <c r="BI871" s="217">
        <f>IF(N871="nulová",J871,0)</f>
        <v>0</v>
      </c>
      <c r="BJ871" s="18" t="s">
        <v>80</v>
      </c>
      <c r="BK871" s="217">
        <f>ROUND(I871*H871,2)</f>
        <v>0</v>
      </c>
      <c r="BL871" s="18" t="s">
        <v>272</v>
      </c>
      <c r="BM871" s="216" t="s">
        <v>997</v>
      </c>
    </row>
    <row r="872" s="2" customFormat="1">
      <c r="A872" s="39"/>
      <c r="B872" s="40"/>
      <c r="C872" s="41"/>
      <c r="D872" s="218" t="s">
        <v>124</v>
      </c>
      <c r="E872" s="41"/>
      <c r="F872" s="219" t="s">
        <v>996</v>
      </c>
      <c r="G872" s="41"/>
      <c r="H872" s="41"/>
      <c r="I872" s="220"/>
      <c r="J872" s="41"/>
      <c r="K872" s="41"/>
      <c r="L872" s="45"/>
      <c r="M872" s="221"/>
      <c r="N872" s="222"/>
      <c r="O872" s="85"/>
      <c r="P872" s="85"/>
      <c r="Q872" s="85"/>
      <c r="R872" s="85"/>
      <c r="S872" s="85"/>
      <c r="T872" s="86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124</v>
      </c>
      <c r="AU872" s="18" t="s">
        <v>82</v>
      </c>
    </row>
    <row r="873" s="13" customFormat="1">
      <c r="A873" s="13"/>
      <c r="B873" s="223"/>
      <c r="C873" s="224"/>
      <c r="D873" s="218" t="s">
        <v>125</v>
      </c>
      <c r="E873" s="225" t="s">
        <v>19</v>
      </c>
      <c r="F873" s="226" t="s">
        <v>998</v>
      </c>
      <c r="G873" s="224"/>
      <c r="H873" s="225" t="s">
        <v>19</v>
      </c>
      <c r="I873" s="227"/>
      <c r="J873" s="224"/>
      <c r="K873" s="224"/>
      <c r="L873" s="228"/>
      <c r="M873" s="229"/>
      <c r="N873" s="230"/>
      <c r="O873" s="230"/>
      <c r="P873" s="230"/>
      <c r="Q873" s="230"/>
      <c r="R873" s="230"/>
      <c r="S873" s="230"/>
      <c r="T873" s="231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2" t="s">
        <v>125</v>
      </c>
      <c r="AU873" s="232" t="s">
        <v>82</v>
      </c>
      <c r="AV873" s="13" t="s">
        <v>80</v>
      </c>
      <c r="AW873" s="13" t="s">
        <v>33</v>
      </c>
      <c r="AX873" s="13" t="s">
        <v>72</v>
      </c>
      <c r="AY873" s="232" t="s">
        <v>114</v>
      </c>
    </row>
    <row r="874" s="14" customFormat="1">
      <c r="A874" s="14"/>
      <c r="B874" s="233"/>
      <c r="C874" s="234"/>
      <c r="D874" s="218" t="s">
        <v>125</v>
      </c>
      <c r="E874" s="235" t="s">
        <v>19</v>
      </c>
      <c r="F874" s="236" t="s">
        <v>999</v>
      </c>
      <c r="G874" s="234"/>
      <c r="H874" s="237">
        <v>380</v>
      </c>
      <c r="I874" s="238"/>
      <c r="J874" s="234"/>
      <c r="K874" s="234"/>
      <c r="L874" s="239"/>
      <c r="M874" s="240"/>
      <c r="N874" s="241"/>
      <c r="O874" s="241"/>
      <c r="P874" s="241"/>
      <c r="Q874" s="241"/>
      <c r="R874" s="241"/>
      <c r="S874" s="241"/>
      <c r="T874" s="242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3" t="s">
        <v>125</v>
      </c>
      <c r="AU874" s="243" t="s">
        <v>82</v>
      </c>
      <c r="AV874" s="14" t="s">
        <v>82</v>
      </c>
      <c r="AW874" s="14" t="s">
        <v>33</v>
      </c>
      <c r="AX874" s="14" t="s">
        <v>72</v>
      </c>
      <c r="AY874" s="243" t="s">
        <v>114</v>
      </c>
    </row>
    <row r="875" s="15" customFormat="1">
      <c r="A875" s="15"/>
      <c r="B875" s="244"/>
      <c r="C875" s="245"/>
      <c r="D875" s="218" t="s">
        <v>125</v>
      </c>
      <c r="E875" s="246" t="s">
        <v>19</v>
      </c>
      <c r="F875" s="247" t="s">
        <v>127</v>
      </c>
      <c r="G875" s="245"/>
      <c r="H875" s="248">
        <v>380</v>
      </c>
      <c r="I875" s="249"/>
      <c r="J875" s="245"/>
      <c r="K875" s="245"/>
      <c r="L875" s="250"/>
      <c r="M875" s="251"/>
      <c r="N875" s="252"/>
      <c r="O875" s="252"/>
      <c r="P875" s="252"/>
      <c r="Q875" s="252"/>
      <c r="R875" s="252"/>
      <c r="S875" s="252"/>
      <c r="T875" s="253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54" t="s">
        <v>125</v>
      </c>
      <c r="AU875" s="254" t="s">
        <v>82</v>
      </c>
      <c r="AV875" s="15" t="s">
        <v>128</v>
      </c>
      <c r="AW875" s="15" t="s">
        <v>33</v>
      </c>
      <c r="AX875" s="15" t="s">
        <v>80</v>
      </c>
      <c r="AY875" s="254" t="s">
        <v>114</v>
      </c>
    </row>
    <row r="876" s="2" customFormat="1" ht="16.5" customHeight="1">
      <c r="A876" s="39"/>
      <c r="B876" s="40"/>
      <c r="C876" s="205" t="s">
        <v>1000</v>
      </c>
      <c r="D876" s="205" t="s">
        <v>117</v>
      </c>
      <c r="E876" s="206" t="s">
        <v>1001</v>
      </c>
      <c r="F876" s="207" t="s">
        <v>1002</v>
      </c>
      <c r="G876" s="208" t="s">
        <v>877</v>
      </c>
      <c r="H876" s="209">
        <v>800</v>
      </c>
      <c r="I876" s="210"/>
      <c r="J876" s="211">
        <f>ROUND(I876*H876,2)</f>
        <v>0</v>
      </c>
      <c r="K876" s="207" t="s">
        <v>19</v>
      </c>
      <c r="L876" s="45"/>
      <c r="M876" s="212" t="s">
        <v>19</v>
      </c>
      <c r="N876" s="213" t="s">
        <v>43</v>
      </c>
      <c r="O876" s="85"/>
      <c r="P876" s="214">
        <f>O876*H876</f>
        <v>0</v>
      </c>
      <c r="Q876" s="214">
        <v>0</v>
      </c>
      <c r="R876" s="214">
        <f>Q876*H876</f>
        <v>0</v>
      </c>
      <c r="S876" s="214">
        <v>0</v>
      </c>
      <c r="T876" s="215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16" t="s">
        <v>272</v>
      </c>
      <c r="AT876" s="216" t="s">
        <v>117</v>
      </c>
      <c r="AU876" s="216" t="s">
        <v>82</v>
      </c>
      <c r="AY876" s="18" t="s">
        <v>114</v>
      </c>
      <c r="BE876" s="217">
        <f>IF(N876="základní",J876,0)</f>
        <v>0</v>
      </c>
      <c r="BF876" s="217">
        <f>IF(N876="snížená",J876,0)</f>
        <v>0</v>
      </c>
      <c r="BG876" s="217">
        <f>IF(N876="zákl. přenesená",J876,0)</f>
        <v>0</v>
      </c>
      <c r="BH876" s="217">
        <f>IF(N876="sníž. přenesená",J876,0)</f>
        <v>0</v>
      </c>
      <c r="BI876" s="217">
        <f>IF(N876="nulová",J876,0)</f>
        <v>0</v>
      </c>
      <c r="BJ876" s="18" t="s">
        <v>80</v>
      </c>
      <c r="BK876" s="217">
        <f>ROUND(I876*H876,2)</f>
        <v>0</v>
      </c>
      <c r="BL876" s="18" t="s">
        <v>272</v>
      </c>
      <c r="BM876" s="216" t="s">
        <v>1003</v>
      </c>
    </row>
    <row r="877" s="2" customFormat="1">
      <c r="A877" s="39"/>
      <c r="B877" s="40"/>
      <c r="C877" s="41"/>
      <c r="D877" s="218" t="s">
        <v>124</v>
      </c>
      <c r="E877" s="41"/>
      <c r="F877" s="219" t="s">
        <v>1002</v>
      </c>
      <c r="G877" s="41"/>
      <c r="H877" s="41"/>
      <c r="I877" s="220"/>
      <c r="J877" s="41"/>
      <c r="K877" s="41"/>
      <c r="L877" s="45"/>
      <c r="M877" s="221"/>
      <c r="N877" s="222"/>
      <c r="O877" s="85"/>
      <c r="P877" s="85"/>
      <c r="Q877" s="85"/>
      <c r="R877" s="85"/>
      <c r="S877" s="85"/>
      <c r="T877" s="86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T877" s="18" t="s">
        <v>124</v>
      </c>
      <c r="AU877" s="18" t="s">
        <v>82</v>
      </c>
    </row>
    <row r="878" s="13" customFormat="1">
      <c r="A878" s="13"/>
      <c r="B878" s="223"/>
      <c r="C878" s="224"/>
      <c r="D878" s="218" t="s">
        <v>125</v>
      </c>
      <c r="E878" s="225" t="s">
        <v>19</v>
      </c>
      <c r="F878" s="226" t="s">
        <v>998</v>
      </c>
      <c r="G878" s="224"/>
      <c r="H878" s="225" t="s">
        <v>19</v>
      </c>
      <c r="I878" s="227"/>
      <c r="J878" s="224"/>
      <c r="K878" s="224"/>
      <c r="L878" s="228"/>
      <c r="M878" s="229"/>
      <c r="N878" s="230"/>
      <c r="O878" s="230"/>
      <c r="P878" s="230"/>
      <c r="Q878" s="230"/>
      <c r="R878" s="230"/>
      <c r="S878" s="230"/>
      <c r="T878" s="231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2" t="s">
        <v>125</v>
      </c>
      <c r="AU878" s="232" t="s">
        <v>82</v>
      </c>
      <c r="AV878" s="13" t="s">
        <v>80</v>
      </c>
      <c r="AW878" s="13" t="s">
        <v>33</v>
      </c>
      <c r="AX878" s="13" t="s">
        <v>72</v>
      </c>
      <c r="AY878" s="232" t="s">
        <v>114</v>
      </c>
    </row>
    <row r="879" s="14" customFormat="1">
      <c r="A879" s="14"/>
      <c r="B879" s="233"/>
      <c r="C879" s="234"/>
      <c r="D879" s="218" t="s">
        <v>125</v>
      </c>
      <c r="E879" s="235" t="s">
        <v>19</v>
      </c>
      <c r="F879" s="236" t="s">
        <v>1004</v>
      </c>
      <c r="G879" s="234"/>
      <c r="H879" s="237">
        <v>800</v>
      </c>
      <c r="I879" s="238"/>
      <c r="J879" s="234"/>
      <c r="K879" s="234"/>
      <c r="L879" s="239"/>
      <c r="M879" s="240"/>
      <c r="N879" s="241"/>
      <c r="O879" s="241"/>
      <c r="P879" s="241"/>
      <c r="Q879" s="241"/>
      <c r="R879" s="241"/>
      <c r="S879" s="241"/>
      <c r="T879" s="24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3" t="s">
        <v>125</v>
      </c>
      <c r="AU879" s="243" t="s">
        <v>82</v>
      </c>
      <c r="AV879" s="14" t="s">
        <v>82</v>
      </c>
      <c r="AW879" s="14" t="s">
        <v>33</v>
      </c>
      <c r="AX879" s="14" t="s">
        <v>72</v>
      </c>
      <c r="AY879" s="243" t="s">
        <v>114</v>
      </c>
    </row>
    <row r="880" s="15" customFormat="1">
      <c r="A880" s="15"/>
      <c r="B880" s="244"/>
      <c r="C880" s="245"/>
      <c r="D880" s="218" t="s">
        <v>125</v>
      </c>
      <c r="E880" s="246" t="s">
        <v>19</v>
      </c>
      <c r="F880" s="247" t="s">
        <v>127</v>
      </c>
      <c r="G880" s="245"/>
      <c r="H880" s="248">
        <v>800</v>
      </c>
      <c r="I880" s="249"/>
      <c r="J880" s="245"/>
      <c r="K880" s="245"/>
      <c r="L880" s="250"/>
      <c r="M880" s="251"/>
      <c r="N880" s="252"/>
      <c r="O880" s="252"/>
      <c r="P880" s="252"/>
      <c r="Q880" s="252"/>
      <c r="R880" s="252"/>
      <c r="S880" s="252"/>
      <c r="T880" s="253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54" t="s">
        <v>125</v>
      </c>
      <c r="AU880" s="254" t="s">
        <v>82</v>
      </c>
      <c r="AV880" s="15" t="s">
        <v>128</v>
      </c>
      <c r="AW880" s="15" t="s">
        <v>33</v>
      </c>
      <c r="AX880" s="15" t="s">
        <v>80</v>
      </c>
      <c r="AY880" s="254" t="s">
        <v>114</v>
      </c>
    </row>
    <row r="881" s="2" customFormat="1" ht="21.75" customHeight="1">
      <c r="A881" s="39"/>
      <c r="B881" s="40"/>
      <c r="C881" s="205" t="s">
        <v>1005</v>
      </c>
      <c r="D881" s="205" t="s">
        <v>117</v>
      </c>
      <c r="E881" s="206" t="s">
        <v>1006</v>
      </c>
      <c r="F881" s="207" t="s">
        <v>1007</v>
      </c>
      <c r="G881" s="208" t="s">
        <v>373</v>
      </c>
      <c r="H881" s="209">
        <v>510</v>
      </c>
      <c r="I881" s="210"/>
      <c r="J881" s="211">
        <f>ROUND(I881*H881,2)</f>
        <v>0</v>
      </c>
      <c r="K881" s="207" t="s">
        <v>19</v>
      </c>
      <c r="L881" s="45"/>
      <c r="M881" s="212" t="s">
        <v>19</v>
      </c>
      <c r="N881" s="213" t="s">
        <v>43</v>
      </c>
      <c r="O881" s="85"/>
      <c r="P881" s="214">
        <f>O881*H881</f>
        <v>0</v>
      </c>
      <c r="Q881" s="214">
        <v>0</v>
      </c>
      <c r="R881" s="214">
        <f>Q881*H881</f>
        <v>0</v>
      </c>
      <c r="S881" s="214">
        <v>0</v>
      </c>
      <c r="T881" s="215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16" t="s">
        <v>272</v>
      </c>
      <c r="AT881" s="216" t="s">
        <v>117</v>
      </c>
      <c r="AU881" s="216" t="s">
        <v>82</v>
      </c>
      <c r="AY881" s="18" t="s">
        <v>114</v>
      </c>
      <c r="BE881" s="217">
        <f>IF(N881="základní",J881,0)</f>
        <v>0</v>
      </c>
      <c r="BF881" s="217">
        <f>IF(N881="snížená",J881,0)</f>
        <v>0</v>
      </c>
      <c r="BG881" s="217">
        <f>IF(N881="zákl. přenesená",J881,0)</f>
        <v>0</v>
      </c>
      <c r="BH881" s="217">
        <f>IF(N881="sníž. přenesená",J881,0)</f>
        <v>0</v>
      </c>
      <c r="BI881" s="217">
        <f>IF(N881="nulová",J881,0)</f>
        <v>0</v>
      </c>
      <c r="BJ881" s="18" t="s">
        <v>80</v>
      </c>
      <c r="BK881" s="217">
        <f>ROUND(I881*H881,2)</f>
        <v>0</v>
      </c>
      <c r="BL881" s="18" t="s">
        <v>272</v>
      </c>
      <c r="BM881" s="216" t="s">
        <v>1008</v>
      </c>
    </row>
    <row r="882" s="2" customFormat="1">
      <c r="A882" s="39"/>
      <c r="B882" s="40"/>
      <c r="C882" s="41"/>
      <c r="D882" s="218" t="s">
        <v>124</v>
      </c>
      <c r="E882" s="41"/>
      <c r="F882" s="219" t="s">
        <v>1007</v>
      </c>
      <c r="G882" s="41"/>
      <c r="H882" s="41"/>
      <c r="I882" s="220"/>
      <c r="J882" s="41"/>
      <c r="K882" s="41"/>
      <c r="L882" s="45"/>
      <c r="M882" s="221"/>
      <c r="N882" s="222"/>
      <c r="O882" s="85"/>
      <c r="P882" s="85"/>
      <c r="Q882" s="85"/>
      <c r="R882" s="85"/>
      <c r="S882" s="85"/>
      <c r="T882" s="86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124</v>
      </c>
      <c r="AU882" s="18" t="s">
        <v>82</v>
      </c>
    </row>
    <row r="883" s="13" customFormat="1">
      <c r="A883" s="13"/>
      <c r="B883" s="223"/>
      <c r="C883" s="224"/>
      <c r="D883" s="218" t="s">
        <v>125</v>
      </c>
      <c r="E883" s="225" t="s">
        <v>19</v>
      </c>
      <c r="F883" s="226" t="s">
        <v>439</v>
      </c>
      <c r="G883" s="224"/>
      <c r="H883" s="225" t="s">
        <v>19</v>
      </c>
      <c r="I883" s="227"/>
      <c r="J883" s="224"/>
      <c r="K883" s="224"/>
      <c r="L883" s="228"/>
      <c r="M883" s="229"/>
      <c r="N883" s="230"/>
      <c r="O883" s="230"/>
      <c r="P883" s="230"/>
      <c r="Q883" s="230"/>
      <c r="R883" s="230"/>
      <c r="S883" s="230"/>
      <c r="T883" s="231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2" t="s">
        <v>125</v>
      </c>
      <c r="AU883" s="232" t="s">
        <v>82</v>
      </c>
      <c r="AV883" s="13" t="s">
        <v>80</v>
      </c>
      <c r="AW883" s="13" t="s">
        <v>33</v>
      </c>
      <c r="AX883" s="13" t="s">
        <v>72</v>
      </c>
      <c r="AY883" s="232" t="s">
        <v>114</v>
      </c>
    </row>
    <row r="884" s="13" customFormat="1">
      <c r="A884" s="13"/>
      <c r="B884" s="223"/>
      <c r="C884" s="224"/>
      <c r="D884" s="218" t="s">
        <v>125</v>
      </c>
      <c r="E884" s="225" t="s">
        <v>19</v>
      </c>
      <c r="F884" s="226" t="s">
        <v>955</v>
      </c>
      <c r="G884" s="224"/>
      <c r="H884" s="225" t="s">
        <v>19</v>
      </c>
      <c r="I884" s="227"/>
      <c r="J884" s="224"/>
      <c r="K884" s="224"/>
      <c r="L884" s="228"/>
      <c r="M884" s="229"/>
      <c r="N884" s="230"/>
      <c r="O884" s="230"/>
      <c r="P884" s="230"/>
      <c r="Q884" s="230"/>
      <c r="R884" s="230"/>
      <c r="S884" s="230"/>
      <c r="T884" s="231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2" t="s">
        <v>125</v>
      </c>
      <c r="AU884" s="232" t="s">
        <v>82</v>
      </c>
      <c r="AV884" s="13" t="s">
        <v>80</v>
      </c>
      <c r="AW884" s="13" t="s">
        <v>33</v>
      </c>
      <c r="AX884" s="13" t="s">
        <v>72</v>
      </c>
      <c r="AY884" s="232" t="s">
        <v>114</v>
      </c>
    </row>
    <row r="885" s="14" customFormat="1">
      <c r="A885" s="14"/>
      <c r="B885" s="233"/>
      <c r="C885" s="234"/>
      <c r="D885" s="218" t="s">
        <v>125</v>
      </c>
      <c r="E885" s="235" t="s">
        <v>19</v>
      </c>
      <c r="F885" s="236" t="s">
        <v>1009</v>
      </c>
      <c r="G885" s="234"/>
      <c r="H885" s="237">
        <v>288</v>
      </c>
      <c r="I885" s="238"/>
      <c r="J885" s="234"/>
      <c r="K885" s="234"/>
      <c r="L885" s="239"/>
      <c r="M885" s="240"/>
      <c r="N885" s="241"/>
      <c r="O885" s="241"/>
      <c r="P885" s="241"/>
      <c r="Q885" s="241"/>
      <c r="R885" s="241"/>
      <c r="S885" s="241"/>
      <c r="T885" s="24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3" t="s">
        <v>125</v>
      </c>
      <c r="AU885" s="243" t="s">
        <v>82</v>
      </c>
      <c r="AV885" s="14" t="s">
        <v>82</v>
      </c>
      <c r="AW885" s="14" t="s">
        <v>33</v>
      </c>
      <c r="AX885" s="14" t="s">
        <v>72</v>
      </c>
      <c r="AY885" s="243" t="s">
        <v>114</v>
      </c>
    </row>
    <row r="886" s="13" customFormat="1">
      <c r="A886" s="13"/>
      <c r="B886" s="223"/>
      <c r="C886" s="224"/>
      <c r="D886" s="218" t="s">
        <v>125</v>
      </c>
      <c r="E886" s="225" t="s">
        <v>19</v>
      </c>
      <c r="F886" s="226" t="s">
        <v>957</v>
      </c>
      <c r="G886" s="224"/>
      <c r="H886" s="225" t="s">
        <v>19</v>
      </c>
      <c r="I886" s="227"/>
      <c r="J886" s="224"/>
      <c r="K886" s="224"/>
      <c r="L886" s="228"/>
      <c r="M886" s="229"/>
      <c r="N886" s="230"/>
      <c r="O886" s="230"/>
      <c r="P886" s="230"/>
      <c r="Q886" s="230"/>
      <c r="R886" s="230"/>
      <c r="S886" s="230"/>
      <c r="T886" s="231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2" t="s">
        <v>125</v>
      </c>
      <c r="AU886" s="232" t="s">
        <v>82</v>
      </c>
      <c r="AV886" s="13" t="s">
        <v>80</v>
      </c>
      <c r="AW886" s="13" t="s">
        <v>33</v>
      </c>
      <c r="AX886" s="13" t="s">
        <v>72</v>
      </c>
      <c r="AY886" s="232" t="s">
        <v>114</v>
      </c>
    </row>
    <row r="887" s="14" customFormat="1">
      <c r="A887" s="14"/>
      <c r="B887" s="233"/>
      <c r="C887" s="234"/>
      <c r="D887" s="218" t="s">
        <v>125</v>
      </c>
      <c r="E887" s="235" t="s">
        <v>19</v>
      </c>
      <c r="F887" s="236" t="s">
        <v>1010</v>
      </c>
      <c r="G887" s="234"/>
      <c r="H887" s="237">
        <v>36</v>
      </c>
      <c r="I887" s="238"/>
      <c r="J887" s="234"/>
      <c r="K887" s="234"/>
      <c r="L887" s="239"/>
      <c r="M887" s="240"/>
      <c r="N887" s="241"/>
      <c r="O887" s="241"/>
      <c r="P887" s="241"/>
      <c r="Q887" s="241"/>
      <c r="R887" s="241"/>
      <c r="S887" s="241"/>
      <c r="T887" s="242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3" t="s">
        <v>125</v>
      </c>
      <c r="AU887" s="243" t="s">
        <v>82</v>
      </c>
      <c r="AV887" s="14" t="s">
        <v>82</v>
      </c>
      <c r="AW887" s="14" t="s">
        <v>33</v>
      </c>
      <c r="AX887" s="14" t="s">
        <v>72</v>
      </c>
      <c r="AY887" s="243" t="s">
        <v>114</v>
      </c>
    </row>
    <row r="888" s="13" customFormat="1">
      <c r="A888" s="13"/>
      <c r="B888" s="223"/>
      <c r="C888" s="224"/>
      <c r="D888" s="218" t="s">
        <v>125</v>
      </c>
      <c r="E888" s="225" t="s">
        <v>19</v>
      </c>
      <c r="F888" s="226" t="s">
        <v>959</v>
      </c>
      <c r="G888" s="224"/>
      <c r="H888" s="225" t="s">
        <v>19</v>
      </c>
      <c r="I888" s="227"/>
      <c r="J888" s="224"/>
      <c r="K888" s="224"/>
      <c r="L888" s="228"/>
      <c r="M888" s="229"/>
      <c r="N888" s="230"/>
      <c r="O888" s="230"/>
      <c r="P888" s="230"/>
      <c r="Q888" s="230"/>
      <c r="R888" s="230"/>
      <c r="S888" s="230"/>
      <c r="T888" s="231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2" t="s">
        <v>125</v>
      </c>
      <c r="AU888" s="232" t="s">
        <v>82</v>
      </c>
      <c r="AV888" s="13" t="s">
        <v>80</v>
      </c>
      <c r="AW888" s="13" t="s">
        <v>33</v>
      </c>
      <c r="AX888" s="13" t="s">
        <v>72</v>
      </c>
      <c r="AY888" s="232" t="s">
        <v>114</v>
      </c>
    </row>
    <row r="889" s="14" customFormat="1">
      <c r="A889" s="14"/>
      <c r="B889" s="233"/>
      <c r="C889" s="234"/>
      <c r="D889" s="218" t="s">
        <v>125</v>
      </c>
      <c r="E889" s="235" t="s">
        <v>19</v>
      </c>
      <c r="F889" s="236" t="s">
        <v>1011</v>
      </c>
      <c r="G889" s="234"/>
      <c r="H889" s="237">
        <v>128</v>
      </c>
      <c r="I889" s="238"/>
      <c r="J889" s="234"/>
      <c r="K889" s="234"/>
      <c r="L889" s="239"/>
      <c r="M889" s="240"/>
      <c r="N889" s="241"/>
      <c r="O889" s="241"/>
      <c r="P889" s="241"/>
      <c r="Q889" s="241"/>
      <c r="R889" s="241"/>
      <c r="S889" s="241"/>
      <c r="T889" s="242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3" t="s">
        <v>125</v>
      </c>
      <c r="AU889" s="243" t="s">
        <v>82</v>
      </c>
      <c r="AV889" s="14" t="s">
        <v>82</v>
      </c>
      <c r="AW889" s="14" t="s">
        <v>33</v>
      </c>
      <c r="AX889" s="14" t="s">
        <v>72</v>
      </c>
      <c r="AY889" s="243" t="s">
        <v>114</v>
      </c>
    </row>
    <row r="890" s="13" customFormat="1">
      <c r="A890" s="13"/>
      <c r="B890" s="223"/>
      <c r="C890" s="224"/>
      <c r="D890" s="218" t="s">
        <v>125</v>
      </c>
      <c r="E890" s="225" t="s">
        <v>19</v>
      </c>
      <c r="F890" s="226" t="s">
        <v>450</v>
      </c>
      <c r="G890" s="224"/>
      <c r="H890" s="225" t="s">
        <v>19</v>
      </c>
      <c r="I890" s="227"/>
      <c r="J890" s="224"/>
      <c r="K890" s="224"/>
      <c r="L890" s="228"/>
      <c r="M890" s="229"/>
      <c r="N890" s="230"/>
      <c r="O890" s="230"/>
      <c r="P890" s="230"/>
      <c r="Q890" s="230"/>
      <c r="R890" s="230"/>
      <c r="S890" s="230"/>
      <c r="T890" s="231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2" t="s">
        <v>125</v>
      </c>
      <c r="AU890" s="232" t="s">
        <v>82</v>
      </c>
      <c r="AV890" s="13" t="s">
        <v>80</v>
      </c>
      <c r="AW890" s="13" t="s">
        <v>33</v>
      </c>
      <c r="AX890" s="13" t="s">
        <v>72</v>
      </c>
      <c r="AY890" s="232" t="s">
        <v>114</v>
      </c>
    </row>
    <row r="891" s="14" customFormat="1">
      <c r="A891" s="14"/>
      <c r="B891" s="233"/>
      <c r="C891" s="234"/>
      <c r="D891" s="218" t="s">
        <v>125</v>
      </c>
      <c r="E891" s="235" t="s">
        <v>19</v>
      </c>
      <c r="F891" s="236" t="s">
        <v>1012</v>
      </c>
      <c r="G891" s="234"/>
      <c r="H891" s="237">
        <v>16</v>
      </c>
      <c r="I891" s="238"/>
      <c r="J891" s="234"/>
      <c r="K891" s="234"/>
      <c r="L891" s="239"/>
      <c r="M891" s="240"/>
      <c r="N891" s="241"/>
      <c r="O891" s="241"/>
      <c r="P891" s="241"/>
      <c r="Q891" s="241"/>
      <c r="R891" s="241"/>
      <c r="S891" s="241"/>
      <c r="T891" s="24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3" t="s">
        <v>125</v>
      </c>
      <c r="AU891" s="243" t="s">
        <v>82</v>
      </c>
      <c r="AV891" s="14" t="s">
        <v>82</v>
      </c>
      <c r="AW891" s="14" t="s">
        <v>33</v>
      </c>
      <c r="AX891" s="14" t="s">
        <v>72</v>
      </c>
      <c r="AY891" s="243" t="s">
        <v>114</v>
      </c>
    </row>
    <row r="892" s="13" customFormat="1">
      <c r="A892" s="13"/>
      <c r="B892" s="223"/>
      <c r="C892" s="224"/>
      <c r="D892" s="218" t="s">
        <v>125</v>
      </c>
      <c r="E892" s="225" t="s">
        <v>19</v>
      </c>
      <c r="F892" s="226" t="s">
        <v>946</v>
      </c>
      <c r="G892" s="224"/>
      <c r="H892" s="225" t="s">
        <v>19</v>
      </c>
      <c r="I892" s="227"/>
      <c r="J892" s="224"/>
      <c r="K892" s="224"/>
      <c r="L892" s="228"/>
      <c r="M892" s="229"/>
      <c r="N892" s="230"/>
      <c r="O892" s="230"/>
      <c r="P892" s="230"/>
      <c r="Q892" s="230"/>
      <c r="R892" s="230"/>
      <c r="S892" s="230"/>
      <c r="T892" s="231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2" t="s">
        <v>125</v>
      </c>
      <c r="AU892" s="232" t="s">
        <v>82</v>
      </c>
      <c r="AV892" s="13" t="s">
        <v>80</v>
      </c>
      <c r="AW892" s="13" t="s">
        <v>33</v>
      </c>
      <c r="AX892" s="13" t="s">
        <v>72</v>
      </c>
      <c r="AY892" s="232" t="s">
        <v>114</v>
      </c>
    </row>
    <row r="893" s="14" customFormat="1">
      <c r="A893" s="14"/>
      <c r="B893" s="233"/>
      <c r="C893" s="234"/>
      <c r="D893" s="218" t="s">
        <v>125</v>
      </c>
      <c r="E893" s="235" t="s">
        <v>19</v>
      </c>
      <c r="F893" s="236" t="s">
        <v>1013</v>
      </c>
      <c r="G893" s="234"/>
      <c r="H893" s="237">
        <v>6</v>
      </c>
      <c r="I893" s="238"/>
      <c r="J893" s="234"/>
      <c r="K893" s="234"/>
      <c r="L893" s="239"/>
      <c r="M893" s="240"/>
      <c r="N893" s="241"/>
      <c r="O893" s="241"/>
      <c r="P893" s="241"/>
      <c r="Q893" s="241"/>
      <c r="R893" s="241"/>
      <c r="S893" s="241"/>
      <c r="T893" s="242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3" t="s">
        <v>125</v>
      </c>
      <c r="AU893" s="243" t="s">
        <v>82</v>
      </c>
      <c r="AV893" s="14" t="s">
        <v>82</v>
      </c>
      <c r="AW893" s="14" t="s">
        <v>33</v>
      </c>
      <c r="AX893" s="14" t="s">
        <v>72</v>
      </c>
      <c r="AY893" s="243" t="s">
        <v>114</v>
      </c>
    </row>
    <row r="894" s="13" customFormat="1">
      <c r="A894" s="13"/>
      <c r="B894" s="223"/>
      <c r="C894" s="224"/>
      <c r="D894" s="218" t="s">
        <v>125</v>
      </c>
      <c r="E894" s="225" t="s">
        <v>19</v>
      </c>
      <c r="F894" s="226" t="s">
        <v>948</v>
      </c>
      <c r="G894" s="224"/>
      <c r="H894" s="225" t="s">
        <v>19</v>
      </c>
      <c r="I894" s="227"/>
      <c r="J894" s="224"/>
      <c r="K894" s="224"/>
      <c r="L894" s="228"/>
      <c r="M894" s="229"/>
      <c r="N894" s="230"/>
      <c r="O894" s="230"/>
      <c r="P894" s="230"/>
      <c r="Q894" s="230"/>
      <c r="R894" s="230"/>
      <c r="S894" s="230"/>
      <c r="T894" s="23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2" t="s">
        <v>125</v>
      </c>
      <c r="AU894" s="232" t="s">
        <v>82</v>
      </c>
      <c r="AV894" s="13" t="s">
        <v>80</v>
      </c>
      <c r="AW894" s="13" t="s">
        <v>33</v>
      </c>
      <c r="AX894" s="13" t="s">
        <v>72</v>
      </c>
      <c r="AY894" s="232" t="s">
        <v>114</v>
      </c>
    </row>
    <row r="895" s="14" customFormat="1">
      <c r="A895" s="14"/>
      <c r="B895" s="233"/>
      <c r="C895" s="234"/>
      <c r="D895" s="218" t="s">
        <v>125</v>
      </c>
      <c r="E895" s="235" t="s">
        <v>19</v>
      </c>
      <c r="F895" s="236" t="s">
        <v>1014</v>
      </c>
      <c r="G895" s="234"/>
      <c r="H895" s="237">
        <v>2</v>
      </c>
      <c r="I895" s="238"/>
      <c r="J895" s="234"/>
      <c r="K895" s="234"/>
      <c r="L895" s="239"/>
      <c r="M895" s="240"/>
      <c r="N895" s="241"/>
      <c r="O895" s="241"/>
      <c r="P895" s="241"/>
      <c r="Q895" s="241"/>
      <c r="R895" s="241"/>
      <c r="S895" s="241"/>
      <c r="T895" s="24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3" t="s">
        <v>125</v>
      </c>
      <c r="AU895" s="243" t="s">
        <v>82</v>
      </c>
      <c r="AV895" s="14" t="s">
        <v>82</v>
      </c>
      <c r="AW895" s="14" t="s">
        <v>33</v>
      </c>
      <c r="AX895" s="14" t="s">
        <v>72</v>
      </c>
      <c r="AY895" s="243" t="s">
        <v>114</v>
      </c>
    </row>
    <row r="896" s="13" customFormat="1">
      <c r="A896" s="13"/>
      <c r="B896" s="223"/>
      <c r="C896" s="224"/>
      <c r="D896" s="218" t="s">
        <v>125</v>
      </c>
      <c r="E896" s="225" t="s">
        <v>19</v>
      </c>
      <c r="F896" s="226" t="s">
        <v>452</v>
      </c>
      <c r="G896" s="224"/>
      <c r="H896" s="225" t="s">
        <v>19</v>
      </c>
      <c r="I896" s="227"/>
      <c r="J896" s="224"/>
      <c r="K896" s="224"/>
      <c r="L896" s="228"/>
      <c r="M896" s="229"/>
      <c r="N896" s="230"/>
      <c r="O896" s="230"/>
      <c r="P896" s="230"/>
      <c r="Q896" s="230"/>
      <c r="R896" s="230"/>
      <c r="S896" s="230"/>
      <c r="T896" s="231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2" t="s">
        <v>125</v>
      </c>
      <c r="AU896" s="232" t="s">
        <v>82</v>
      </c>
      <c r="AV896" s="13" t="s">
        <v>80</v>
      </c>
      <c r="AW896" s="13" t="s">
        <v>33</v>
      </c>
      <c r="AX896" s="13" t="s">
        <v>72</v>
      </c>
      <c r="AY896" s="232" t="s">
        <v>114</v>
      </c>
    </row>
    <row r="897" s="14" customFormat="1">
      <c r="A897" s="14"/>
      <c r="B897" s="233"/>
      <c r="C897" s="234"/>
      <c r="D897" s="218" t="s">
        <v>125</v>
      </c>
      <c r="E897" s="235" t="s">
        <v>19</v>
      </c>
      <c r="F897" s="236" t="s">
        <v>1015</v>
      </c>
      <c r="G897" s="234"/>
      <c r="H897" s="237">
        <v>34</v>
      </c>
      <c r="I897" s="238"/>
      <c r="J897" s="234"/>
      <c r="K897" s="234"/>
      <c r="L897" s="239"/>
      <c r="M897" s="240"/>
      <c r="N897" s="241"/>
      <c r="O897" s="241"/>
      <c r="P897" s="241"/>
      <c r="Q897" s="241"/>
      <c r="R897" s="241"/>
      <c r="S897" s="241"/>
      <c r="T897" s="242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3" t="s">
        <v>125</v>
      </c>
      <c r="AU897" s="243" t="s">
        <v>82</v>
      </c>
      <c r="AV897" s="14" t="s">
        <v>82</v>
      </c>
      <c r="AW897" s="14" t="s">
        <v>33</v>
      </c>
      <c r="AX897" s="14" t="s">
        <v>72</v>
      </c>
      <c r="AY897" s="243" t="s">
        <v>114</v>
      </c>
    </row>
    <row r="898" s="15" customFormat="1">
      <c r="A898" s="15"/>
      <c r="B898" s="244"/>
      <c r="C898" s="245"/>
      <c r="D898" s="218" t="s">
        <v>125</v>
      </c>
      <c r="E898" s="246" t="s">
        <v>19</v>
      </c>
      <c r="F898" s="247" t="s">
        <v>127</v>
      </c>
      <c r="G898" s="245"/>
      <c r="H898" s="248">
        <v>510</v>
      </c>
      <c r="I898" s="249"/>
      <c r="J898" s="245"/>
      <c r="K898" s="245"/>
      <c r="L898" s="250"/>
      <c r="M898" s="251"/>
      <c r="N898" s="252"/>
      <c r="O898" s="252"/>
      <c r="P898" s="252"/>
      <c r="Q898" s="252"/>
      <c r="R898" s="252"/>
      <c r="S898" s="252"/>
      <c r="T898" s="253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54" t="s">
        <v>125</v>
      </c>
      <c r="AU898" s="254" t="s">
        <v>82</v>
      </c>
      <c r="AV898" s="15" t="s">
        <v>128</v>
      </c>
      <c r="AW898" s="15" t="s">
        <v>33</v>
      </c>
      <c r="AX898" s="15" t="s">
        <v>80</v>
      </c>
      <c r="AY898" s="254" t="s">
        <v>114</v>
      </c>
    </row>
    <row r="899" s="2" customFormat="1" ht="16.5" customHeight="1">
      <c r="A899" s="39"/>
      <c r="B899" s="40"/>
      <c r="C899" s="205" t="s">
        <v>1016</v>
      </c>
      <c r="D899" s="205" t="s">
        <v>117</v>
      </c>
      <c r="E899" s="206" t="s">
        <v>1017</v>
      </c>
      <c r="F899" s="207" t="s">
        <v>1018</v>
      </c>
      <c r="G899" s="208" t="s">
        <v>196</v>
      </c>
      <c r="H899" s="209">
        <v>2801.6239999999998</v>
      </c>
      <c r="I899" s="210"/>
      <c r="J899" s="211">
        <f>ROUND(I899*H899,2)</f>
        <v>0</v>
      </c>
      <c r="K899" s="207" t="s">
        <v>121</v>
      </c>
      <c r="L899" s="45"/>
      <c r="M899" s="212" t="s">
        <v>19</v>
      </c>
      <c r="N899" s="213" t="s">
        <v>43</v>
      </c>
      <c r="O899" s="85"/>
      <c r="P899" s="214">
        <f>O899*H899</f>
        <v>0</v>
      </c>
      <c r="Q899" s="214">
        <v>0</v>
      </c>
      <c r="R899" s="214">
        <f>Q899*H899</f>
        <v>0</v>
      </c>
      <c r="S899" s="214">
        <v>0.001</v>
      </c>
      <c r="T899" s="215">
        <f>S899*H899</f>
        <v>2.8016239999999999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16" t="s">
        <v>272</v>
      </c>
      <c r="AT899" s="216" t="s">
        <v>117</v>
      </c>
      <c r="AU899" s="216" t="s">
        <v>82</v>
      </c>
      <c r="AY899" s="18" t="s">
        <v>114</v>
      </c>
      <c r="BE899" s="217">
        <f>IF(N899="základní",J899,0)</f>
        <v>0</v>
      </c>
      <c r="BF899" s="217">
        <f>IF(N899="snížená",J899,0)</f>
        <v>0</v>
      </c>
      <c r="BG899" s="217">
        <f>IF(N899="zákl. přenesená",J899,0)</f>
        <v>0</v>
      </c>
      <c r="BH899" s="217">
        <f>IF(N899="sníž. přenesená",J899,0)</f>
        <v>0</v>
      </c>
      <c r="BI899" s="217">
        <f>IF(N899="nulová",J899,0)</f>
        <v>0</v>
      </c>
      <c r="BJ899" s="18" t="s">
        <v>80</v>
      </c>
      <c r="BK899" s="217">
        <f>ROUND(I899*H899,2)</f>
        <v>0</v>
      </c>
      <c r="BL899" s="18" t="s">
        <v>272</v>
      </c>
      <c r="BM899" s="216" t="s">
        <v>1019</v>
      </c>
    </row>
    <row r="900" s="2" customFormat="1">
      <c r="A900" s="39"/>
      <c r="B900" s="40"/>
      <c r="C900" s="41"/>
      <c r="D900" s="218" t="s">
        <v>124</v>
      </c>
      <c r="E900" s="41"/>
      <c r="F900" s="219" t="s">
        <v>1020</v>
      </c>
      <c r="G900" s="41"/>
      <c r="H900" s="41"/>
      <c r="I900" s="220"/>
      <c r="J900" s="41"/>
      <c r="K900" s="41"/>
      <c r="L900" s="45"/>
      <c r="M900" s="221"/>
      <c r="N900" s="222"/>
      <c r="O900" s="85"/>
      <c r="P900" s="85"/>
      <c r="Q900" s="85"/>
      <c r="R900" s="85"/>
      <c r="S900" s="85"/>
      <c r="T900" s="86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T900" s="18" t="s">
        <v>124</v>
      </c>
      <c r="AU900" s="18" t="s">
        <v>82</v>
      </c>
    </row>
    <row r="901" s="13" customFormat="1">
      <c r="A901" s="13"/>
      <c r="B901" s="223"/>
      <c r="C901" s="224"/>
      <c r="D901" s="218" t="s">
        <v>125</v>
      </c>
      <c r="E901" s="225" t="s">
        <v>19</v>
      </c>
      <c r="F901" s="226" t="s">
        <v>205</v>
      </c>
      <c r="G901" s="224"/>
      <c r="H901" s="225" t="s">
        <v>19</v>
      </c>
      <c r="I901" s="227"/>
      <c r="J901" s="224"/>
      <c r="K901" s="224"/>
      <c r="L901" s="228"/>
      <c r="M901" s="229"/>
      <c r="N901" s="230"/>
      <c r="O901" s="230"/>
      <c r="P901" s="230"/>
      <c r="Q901" s="230"/>
      <c r="R901" s="230"/>
      <c r="S901" s="230"/>
      <c r="T901" s="231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2" t="s">
        <v>125</v>
      </c>
      <c r="AU901" s="232" t="s">
        <v>82</v>
      </c>
      <c r="AV901" s="13" t="s">
        <v>80</v>
      </c>
      <c r="AW901" s="13" t="s">
        <v>33</v>
      </c>
      <c r="AX901" s="13" t="s">
        <v>72</v>
      </c>
      <c r="AY901" s="232" t="s">
        <v>114</v>
      </c>
    </row>
    <row r="902" s="13" customFormat="1">
      <c r="A902" s="13"/>
      <c r="B902" s="223"/>
      <c r="C902" s="224"/>
      <c r="D902" s="218" t="s">
        <v>125</v>
      </c>
      <c r="E902" s="225" t="s">
        <v>19</v>
      </c>
      <c r="F902" s="226" t="s">
        <v>1021</v>
      </c>
      <c r="G902" s="224"/>
      <c r="H902" s="225" t="s">
        <v>19</v>
      </c>
      <c r="I902" s="227"/>
      <c r="J902" s="224"/>
      <c r="K902" s="224"/>
      <c r="L902" s="228"/>
      <c r="M902" s="229"/>
      <c r="N902" s="230"/>
      <c r="O902" s="230"/>
      <c r="P902" s="230"/>
      <c r="Q902" s="230"/>
      <c r="R902" s="230"/>
      <c r="S902" s="230"/>
      <c r="T902" s="231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2" t="s">
        <v>125</v>
      </c>
      <c r="AU902" s="232" t="s">
        <v>82</v>
      </c>
      <c r="AV902" s="13" t="s">
        <v>80</v>
      </c>
      <c r="AW902" s="13" t="s">
        <v>33</v>
      </c>
      <c r="AX902" s="13" t="s">
        <v>72</v>
      </c>
      <c r="AY902" s="232" t="s">
        <v>114</v>
      </c>
    </row>
    <row r="903" s="13" customFormat="1">
      <c r="A903" s="13"/>
      <c r="B903" s="223"/>
      <c r="C903" s="224"/>
      <c r="D903" s="218" t="s">
        <v>125</v>
      </c>
      <c r="E903" s="225" t="s">
        <v>19</v>
      </c>
      <c r="F903" s="226" t="s">
        <v>1022</v>
      </c>
      <c r="G903" s="224"/>
      <c r="H903" s="225" t="s">
        <v>19</v>
      </c>
      <c r="I903" s="227"/>
      <c r="J903" s="224"/>
      <c r="K903" s="224"/>
      <c r="L903" s="228"/>
      <c r="M903" s="229"/>
      <c r="N903" s="230"/>
      <c r="O903" s="230"/>
      <c r="P903" s="230"/>
      <c r="Q903" s="230"/>
      <c r="R903" s="230"/>
      <c r="S903" s="230"/>
      <c r="T903" s="231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2" t="s">
        <v>125</v>
      </c>
      <c r="AU903" s="232" t="s">
        <v>82</v>
      </c>
      <c r="AV903" s="13" t="s">
        <v>80</v>
      </c>
      <c r="AW903" s="13" t="s">
        <v>33</v>
      </c>
      <c r="AX903" s="13" t="s">
        <v>72</v>
      </c>
      <c r="AY903" s="232" t="s">
        <v>114</v>
      </c>
    </row>
    <row r="904" s="14" customFormat="1">
      <c r="A904" s="14"/>
      <c r="B904" s="233"/>
      <c r="C904" s="234"/>
      <c r="D904" s="218" t="s">
        <v>125</v>
      </c>
      <c r="E904" s="235" t="s">
        <v>19</v>
      </c>
      <c r="F904" s="236" t="s">
        <v>1023</v>
      </c>
      <c r="G904" s="234"/>
      <c r="H904" s="237">
        <v>318.31999999999999</v>
      </c>
      <c r="I904" s="238"/>
      <c r="J904" s="234"/>
      <c r="K904" s="234"/>
      <c r="L904" s="239"/>
      <c r="M904" s="240"/>
      <c r="N904" s="241"/>
      <c r="O904" s="241"/>
      <c r="P904" s="241"/>
      <c r="Q904" s="241"/>
      <c r="R904" s="241"/>
      <c r="S904" s="241"/>
      <c r="T904" s="242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3" t="s">
        <v>125</v>
      </c>
      <c r="AU904" s="243" t="s">
        <v>82</v>
      </c>
      <c r="AV904" s="14" t="s">
        <v>82</v>
      </c>
      <c r="AW904" s="14" t="s">
        <v>33</v>
      </c>
      <c r="AX904" s="14" t="s">
        <v>72</v>
      </c>
      <c r="AY904" s="243" t="s">
        <v>114</v>
      </c>
    </row>
    <row r="905" s="13" customFormat="1">
      <c r="A905" s="13"/>
      <c r="B905" s="223"/>
      <c r="C905" s="224"/>
      <c r="D905" s="218" t="s">
        <v>125</v>
      </c>
      <c r="E905" s="225" t="s">
        <v>19</v>
      </c>
      <c r="F905" s="226" t="s">
        <v>1024</v>
      </c>
      <c r="G905" s="224"/>
      <c r="H905" s="225" t="s">
        <v>19</v>
      </c>
      <c r="I905" s="227"/>
      <c r="J905" s="224"/>
      <c r="K905" s="224"/>
      <c r="L905" s="228"/>
      <c r="M905" s="229"/>
      <c r="N905" s="230"/>
      <c r="O905" s="230"/>
      <c r="P905" s="230"/>
      <c r="Q905" s="230"/>
      <c r="R905" s="230"/>
      <c r="S905" s="230"/>
      <c r="T905" s="231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2" t="s">
        <v>125</v>
      </c>
      <c r="AU905" s="232" t="s">
        <v>82</v>
      </c>
      <c r="AV905" s="13" t="s">
        <v>80</v>
      </c>
      <c r="AW905" s="13" t="s">
        <v>33</v>
      </c>
      <c r="AX905" s="13" t="s">
        <v>72</v>
      </c>
      <c r="AY905" s="232" t="s">
        <v>114</v>
      </c>
    </row>
    <row r="906" s="14" customFormat="1">
      <c r="A906" s="14"/>
      <c r="B906" s="233"/>
      <c r="C906" s="234"/>
      <c r="D906" s="218" t="s">
        <v>125</v>
      </c>
      <c r="E906" s="235" t="s">
        <v>19</v>
      </c>
      <c r="F906" s="236" t="s">
        <v>1025</v>
      </c>
      <c r="G906" s="234"/>
      <c r="H906" s="237">
        <v>94.944000000000003</v>
      </c>
      <c r="I906" s="238"/>
      <c r="J906" s="234"/>
      <c r="K906" s="234"/>
      <c r="L906" s="239"/>
      <c r="M906" s="240"/>
      <c r="N906" s="241"/>
      <c r="O906" s="241"/>
      <c r="P906" s="241"/>
      <c r="Q906" s="241"/>
      <c r="R906" s="241"/>
      <c r="S906" s="241"/>
      <c r="T906" s="242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3" t="s">
        <v>125</v>
      </c>
      <c r="AU906" s="243" t="s">
        <v>82</v>
      </c>
      <c r="AV906" s="14" t="s">
        <v>82</v>
      </c>
      <c r="AW906" s="14" t="s">
        <v>33</v>
      </c>
      <c r="AX906" s="14" t="s">
        <v>72</v>
      </c>
      <c r="AY906" s="243" t="s">
        <v>114</v>
      </c>
    </row>
    <row r="907" s="13" customFormat="1">
      <c r="A907" s="13"/>
      <c r="B907" s="223"/>
      <c r="C907" s="224"/>
      <c r="D907" s="218" t="s">
        <v>125</v>
      </c>
      <c r="E907" s="225" t="s">
        <v>19</v>
      </c>
      <c r="F907" s="226" t="s">
        <v>1026</v>
      </c>
      <c r="G907" s="224"/>
      <c r="H907" s="225" t="s">
        <v>19</v>
      </c>
      <c r="I907" s="227"/>
      <c r="J907" s="224"/>
      <c r="K907" s="224"/>
      <c r="L907" s="228"/>
      <c r="M907" s="229"/>
      <c r="N907" s="230"/>
      <c r="O907" s="230"/>
      <c r="P907" s="230"/>
      <c r="Q907" s="230"/>
      <c r="R907" s="230"/>
      <c r="S907" s="230"/>
      <c r="T907" s="231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2" t="s">
        <v>125</v>
      </c>
      <c r="AU907" s="232" t="s">
        <v>82</v>
      </c>
      <c r="AV907" s="13" t="s">
        <v>80</v>
      </c>
      <c r="AW907" s="13" t="s">
        <v>33</v>
      </c>
      <c r="AX907" s="13" t="s">
        <v>72</v>
      </c>
      <c r="AY907" s="232" t="s">
        <v>114</v>
      </c>
    </row>
    <row r="908" s="14" customFormat="1">
      <c r="A908" s="14"/>
      <c r="B908" s="233"/>
      <c r="C908" s="234"/>
      <c r="D908" s="218" t="s">
        <v>125</v>
      </c>
      <c r="E908" s="235" t="s">
        <v>19</v>
      </c>
      <c r="F908" s="236" t="s">
        <v>1027</v>
      </c>
      <c r="G908" s="234"/>
      <c r="H908" s="237">
        <v>704.25999999999999</v>
      </c>
      <c r="I908" s="238"/>
      <c r="J908" s="234"/>
      <c r="K908" s="234"/>
      <c r="L908" s="239"/>
      <c r="M908" s="240"/>
      <c r="N908" s="241"/>
      <c r="O908" s="241"/>
      <c r="P908" s="241"/>
      <c r="Q908" s="241"/>
      <c r="R908" s="241"/>
      <c r="S908" s="241"/>
      <c r="T908" s="242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3" t="s">
        <v>125</v>
      </c>
      <c r="AU908" s="243" t="s">
        <v>82</v>
      </c>
      <c r="AV908" s="14" t="s">
        <v>82</v>
      </c>
      <c r="AW908" s="14" t="s">
        <v>33</v>
      </c>
      <c r="AX908" s="14" t="s">
        <v>72</v>
      </c>
      <c r="AY908" s="243" t="s">
        <v>114</v>
      </c>
    </row>
    <row r="909" s="13" customFormat="1">
      <c r="A909" s="13"/>
      <c r="B909" s="223"/>
      <c r="C909" s="224"/>
      <c r="D909" s="218" t="s">
        <v>125</v>
      </c>
      <c r="E909" s="225" t="s">
        <v>19</v>
      </c>
      <c r="F909" s="226" t="s">
        <v>1028</v>
      </c>
      <c r="G909" s="224"/>
      <c r="H909" s="225" t="s">
        <v>19</v>
      </c>
      <c r="I909" s="227"/>
      <c r="J909" s="224"/>
      <c r="K909" s="224"/>
      <c r="L909" s="228"/>
      <c r="M909" s="229"/>
      <c r="N909" s="230"/>
      <c r="O909" s="230"/>
      <c r="P909" s="230"/>
      <c r="Q909" s="230"/>
      <c r="R909" s="230"/>
      <c r="S909" s="230"/>
      <c r="T909" s="231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2" t="s">
        <v>125</v>
      </c>
      <c r="AU909" s="232" t="s">
        <v>82</v>
      </c>
      <c r="AV909" s="13" t="s">
        <v>80</v>
      </c>
      <c r="AW909" s="13" t="s">
        <v>33</v>
      </c>
      <c r="AX909" s="13" t="s">
        <v>72</v>
      </c>
      <c r="AY909" s="232" t="s">
        <v>114</v>
      </c>
    </row>
    <row r="910" s="14" customFormat="1">
      <c r="A910" s="14"/>
      <c r="B910" s="233"/>
      <c r="C910" s="234"/>
      <c r="D910" s="218" t="s">
        <v>125</v>
      </c>
      <c r="E910" s="235" t="s">
        <v>19</v>
      </c>
      <c r="F910" s="236" t="s">
        <v>1029</v>
      </c>
      <c r="G910" s="234"/>
      <c r="H910" s="237">
        <v>1684.0999999999999</v>
      </c>
      <c r="I910" s="238"/>
      <c r="J910" s="234"/>
      <c r="K910" s="234"/>
      <c r="L910" s="239"/>
      <c r="M910" s="240"/>
      <c r="N910" s="241"/>
      <c r="O910" s="241"/>
      <c r="P910" s="241"/>
      <c r="Q910" s="241"/>
      <c r="R910" s="241"/>
      <c r="S910" s="241"/>
      <c r="T910" s="242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3" t="s">
        <v>125</v>
      </c>
      <c r="AU910" s="243" t="s">
        <v>82</v>
      </c>
      <c r="AV910" s="14" t="s">
        <v>82</v>
      </c>
      <c r="AW910" s="14" t="s">
        <v>33</v>
      </c>
      <c r="AX910" s="14" t="s">
        <v>72</v>
      </c>
      <c r="AY910" s="243" t="s">
        <v>114</v>
      </c>
    </row>
    <row r="911" s="15" customFormat="1">
      <c r="A911" s="15"/>
      <c r="B911" s="244"/>
      <c r="C911" s="245"/>
      <c r="D911" s="218" t="s">
        <v>125</v>
      </c>
      <c r="E911" s="246" t="s">
        <v>19</v>
      </c>
      <c r="F911" s="247" t="s">
        <v>127</v>
      </c>
      <c r="G911" s="245"/>
      <c r="H911" s="248">
        <v>2801.6239999999998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54" t="s">
        <v>125</v>
      </c>
      <c r="AU911" s="254" t="s">
        <v>82</v>
      </c>
      <c r="AV911" s="15" t="s">
        <v>128</v>
      </c>
      <c r="AW911" s="15" t="s">
        <v>33</v>
      </c>
      <c r="AX911" s="15" t="s">
        <v>80</v>
      </c>
      <c r="AY911" s="254" t="s">
        <v>114</v>
      </c>
    </row>
    <row r="912" s="2" customFormat="1" ht="16.5" customHeight="1">
      <c r="A912" s="39"/>
      <c r="B912" s="40"/>
      <c r="C912" s="205" t="s">
        <v>1030</v>
      </c>
      <c r="D912" s="205" t="s">
        <v>117</v>
      </c>
      <c r="E912" s="206" t="s">
        <v>1031</v>
      </c>
      <c r="F912" s="207" t="s">
        <v>1032</v>
      </c>
      <c r="G912" s="208" t="s">
        <v>186</v>
      </c>
      <c r="H912" s="209">
        <v>4.9770000000000003</v>
      </c>
      <c r="I912" s="210"/>
      <c r="J912" s="211">
        <f>ROUND(I912*H912,2)</f>
        <v>0</v>
      </c>
      <c r="K912" s="207" t="s">
        <v>121</v>
      </c>
      <c r="L912" s="45"/>
      <c r="M912" s="212" t="s">
        <v>19</v>
      </c>
      <c r="N912" s="213" t="s">
        <v>43</v>
      </c>
      <c r="O912" s="85"/>
      <c r="P912" s="214">
        <f>O912*H912</f>
        <v>0</v>
      </c>
      <c r="Q912" s="214">
        <v>0</v>
      </c>
      <c r="R912" s="214">
        <f>Q912*H912</f>
        <v>0</v>
      </c>
      <c r="S912" s="214">
        <v>0</v>
      </c>
      <c r="T912" s="215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16" t="s">
        <v>272</v>
      </c>
      <c r="AT912" s="216" t="s">
        <v>117</v>
      </c>
      <c r="AU912" s="216" t="s">
        <v>82</v>
      </c>
      <c r="AY912" s="18" t="s">
        <v>114</v>
      </c>
      <c r="BE912" s="217">
        <f>IF(N912="základní",J912,0)</f>
        <v>0</v>
      </c>
      <c r="BF912" s="217">
        <f>IF(N912="snížená",J912,0)</f>
        <v>0</v>
      </c>
      <c r="BG912" s="217">
        <f>IF(N912="zákl. přenesená",J912,0)</f>
        <v>0</v>
      </c>
      <c r="BH912" s="217">
        <f>IF(N912="sníž. přenesená",J912,0)</f>
        <v>0</v>
      </c>
      <c r="BI912" s="217">
        <f>IF(N912="nulová",J912,0)</f>
        <v>0</v>
      </c>
      <c r="BJ912" s="18" t="s">
        <v>80</v>
      </c>
      <c r="BK912" s="217">
        <f>ROUND(I912*H912,2)</f>
        <v>0</v>
      </c>
      <c r="BL912" s="18" t="s">
        <v>272</v>
      </c>
      <c r="BM912" s="216" t="s">
        <v>1033</v>
      </c>
    </row>
    <row r="913" s="2" customFormat="1">
      <c r="A913" s="39"/>
      <c r="B913" s="40"/>
      <c r="C913" s="41"/>
      <c r="D913" s="218" t="s">
        <v>124</v>
      </c>
      <c r="E913" s="41"/>
      <c r="F913" s="219" t="s">
        <v>1034</v>
      </c>
      <c r="G913" s="41"/>
      <c r="H913" s="41"/>
      <c r="I913" s="220"/>
      <c r="J913" s="41"/>
      <c r="K913" s="41"/>
      <c r="L913" s="45"/>
      <c r="M913" s="221"/>
      <c r="N913" s="222"/>
      <c r="O913" s="85"/>
      <c r="P913" s="85"/>
      <c r="Q913" s="85"/>
      <c r="R913" s="85"/>
      <c r="S913" s="85"/>
      <c r="T913" s="86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124</v>
      </c>
      <c r="AU913" s="18" t="s">
        <v>82</v>
      </c>
    </row>
    <row r="914" s="2" customFormat="1" ht="16.5" customHeight="1">
      <c r="A914" s="39"/>
      <c r="B914" s="40"/>
      <c r="C914" s="205" t="s">
        <v>1035</v>
      </c>
      <c r="D914" s="205" t="s">
        <v>117</v>
      </c>
      <c r="E914" s="206" t="s">
        <v>1036</v>
      </c>
      <c r="F914" s="207" t="s">
        <v>1037</v>
      </c>
      <c r="G914" s="208" t="s">
        <v>186</v>
      </c>
      <c r="H914" s="209">
        <v>4.9770000000000003</v>
      </c>
      <c r="I914" s="210"/>
      <c r="J914" s="211">
        <f>ROUND(I914*H914,2)</f>
        <v>0</v>
      </c>
      <c r="K914" s="207" t="s">
        <v>121</v>
      </c>
      <c r="L914" s="45"/>
      <c r="M914" s="212" t="s">
        <v>19</v>
      </c>
      <c r="N914" s="213" t="s">
        <v>43</v>
      </c>
      <c r="O914" s="85"/>
      <c r="P914" s="214">
        <f>O914*H914</f>
        <v>0</v>
      </c>
      <c r="Q914" s="214">
        <v>0</v>
      </c>
      <c r="R914" s="214">
        <f>Q914*H914</f>
        <v>0</v>
      </c>
      <c r="S914" s="214">
        <v>0</v>
      </c>
      <c r="T914" s="215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16" t="s">
        <v>272</v>
      </c>
      <c r="AT914" s="216" t="s">
        <v>117</v>
      </c>
      <c r="AU914" s="216" t="s">
        <v>82</v>
      </c>
      <c r="AY914" s="18" t="s">
        <v>114</v>
      </c>
      <c r="BE914" s="217">
        <f>IF(N914="základní",J914,0)</f>
        <v>0</v>
      </c>
      <c r="BF914" s="217">
        <f>IF(N914="snížená",J914,0)</f>
        <v>0</v>
      </c>
      <c r="BG914" s="217">
        <f>IF(N914="zákl. přenesená",J914,0)</f>
        <v>0</v>
      </c>
      <c r="BH914" s="217">
        <f>IF(N914="sníž. přenesená",J914,0)</f>
        <v>0</v>
      </c>
      <c r="BI914" s="217">
        <f>IF(N914="nulová",J914,0)</f>
        <v>0</v>
      </c>
      <c r="BJ914" s="18" t="s">
        <v>80</v>
      </c>
      <c r="BK914" s="217">
        <f>ROUND(I914*H914,2)</f>
        <v>0</v>
      </c>
      <c r="BL914" s="18" t="s">
        <v>272</v>
      </c>
      <c r="BM914" s="216" t="s">
        <v>1038</v>
      </c>
    </row>
    <row r="915" s="2" customFormat="1">
      <c r="A915" s="39"/>
      <c r="B915" s="40"/>
      <c r="C915" s="41"/>
      <c r="D915" s="218" t="s">
        <v>124</v>
      </c>
      <c r="E915" s="41"/>
      <c r="F915" s="219" t="s">
        <v>1039</v>
      </c>
      <c r="G915" s="41"/>
      <c r="H915" s="41"/>
      <c r="I915" s="220"/>
      <c r="J915" s="41"/>
      <c r="K915" s="41"/>
      <c r="L915" s="45"/>
      <c r="M915" s="255"/>
      <c r="N915" s="256"/>
      <c r="O915" s="257"/>
      <c r="P915" s="257"/>
      <c r="Q915" s="257"/>
      <c r="R915" s="257"/>
      <c r="S915" s="257"/>
      <c r="T915" s="258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T915" s="18" t="s">
        <v>124</v>
      </c>
      <c r="AU915" s="18" t="s">
        <v>82</v>
      </c>
    </row>
    <row r="916" s="2" customFormat="1" ht="6.96" customHeight="1">
      <c r="A916" s="39"/>
      <c r="B916" s="60"/>
      <c r="C916" s="61"/>
      <c r="D916" s="61"/>
      <c r="E916" s="61"/>
      <c r="F916" s="61"/>
      <c r="G916" s="61"/>
      <c r="H916" s="61"/>
      <c r="I916" s="61"/>
      <c r="J916" s="61"/>
      <c r="K916" s="61"/>
      <c r="L916" s="45"/>
      <c r="M916" s="39"/>
      <c r="O916" s="39"/>
      <c r="P916" s="39"/>
      <c r="Q916" s="39"/>
      <c r="R916" s="39"/>
      <c r="S916" s="39"/>
      <c r="T916" s="39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</row>
  </sheetData>
  <sheetProtection sheet="1" autoFilter="0" formatColumns="0" formatRows="0" objects="1" scenarios="1" spinCount="100000" saltValue="NtmAHuLPQbqysqBrXUFFgzOHLfAL7RM8fhbHiqxAt2klBJAp4gNsWS1xb+Uh8QVnBIDIZULLEeSo8vF+XbVK0Q==" hashValue="BeLeYxWn+nDF0DbqkRg7V4B3mBT/yFMgzIWJzi5jpYRpR44PjDIkoLYhHb4cDtla8b3sQwr+T5kdzWpS0XStVg==" algorithmName="SHA-512" password="CC35"/>
  <autoFilter ref="C91:K91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1040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1041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1042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1043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1044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1045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1046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1047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1048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1049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1050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79</v>
      </c>
      <c r="F18" s="280" t="s">
        <v>1051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1052</v>
      </c>
      <c r="F19" s="280" t="s">
        <v>1053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1054</v>
      </c>
      <c r="F20" s="280" t="s">
        <v>1055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1056</v>
      </c>
      <c r="F21" s="280" t="s">
        <v>78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1057</v>
      </c>
      <c r="F22" s="280" t="s">
        <v>1058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1059</v>
      </c>
      <c r="F23" s="280" t="s">
        <v>1060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1061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1062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1063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1064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1065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1066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1067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1068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1069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99</v>
      </c>
      <c r="F36" s="280"/>
      <c r="G36" s="280" t="s">
        <v>1070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1071</v>
      </c>
      <c r="F37" s="280"/>
      <c r="G37" s="280" t="s">
        <v>1072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53</v>
      </c>
      <c r="F38" s="280"/>
      <c r="G38" s="280" t="s">
        <v>1073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54</v>
      </c>
      <c r="F39" s="280"/>
      <c r="G39" s="280" t="s">
        <v>1074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100</v>
      </c>
      <c r="F40" s="280"/>
      <c r="G40" s="280" t="s">
        <v>1075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101</v>
      </c>
      <c r="F41" s="280"/>
      <c r="G41" s="280" t="s">
        <v>1076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1077</v>
      </c>
      <c r="F42" s="280"/>
      <c r="G42" s="280" t="s">
        <v>1078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1079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1080</v>
      </c>
      <c r="F44" s="280"/>
      <c r="G44" s="280" t="s">
        <v>1081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103</v>
      </c>
      <c r="F45" s="280"/>
      <c r="G45" s="280" t="s">
        <v>1082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1083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1084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1085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1086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1087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1088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1089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1090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1091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1092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1093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1094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1095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1096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1097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1098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1099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1100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1101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1102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1103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1104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1105</v>
      </c>
      <c r="D76" s="298"/>
      <c r="E76" s="298"/>
      <c r="F76" s="298" t="s">
        <v>1106</v>
      </c>
      <c r="G76" s="299"/>
      <c r="H76" s="298" t="s">
        <v>54</v>
      </c>
      <c r="I76" s="298" t="s">
        <v>57</v>
      </c>
      <c r="J76" s="298" t="s">
        <v>1107</v>
      </c>
      <c r="K76" s="297"/>
    </row>
    <row r="77" s="1" customFormat="1" ht="17.25" customHeight="1">
      <c r="B77" s="295"/>
      <c r="C77" s="300" t="s">
        <v>1108</v>
      </c>
      <c r="D77" s="300"/>
      <c r="E77" s="300"/>
      <c r="F77" s="301" t="s">
        <v>1109</v>
      </c>
      <c r="G77" s="302"/>
      <c r="H77" s="300"/>
      <c r="I77" s="300"/>
      <c r="J77" s="300" t="s">
        <v>1110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53</v>
      </c>
      <c r="D79" s="305"/>
      <c r="E79" s="305"/>
      <c r="F79" s="306" t="s">
        <v>1111</v>
      </c>
      <c r="G79" s="307"/>
      <c r="H79" s="283" t="s">
        <v>1112</v>
      </c>
      <c r="I79" s="283" t="s">
        <v>1113</v>
      </c>
      <c r="J79" s="283">
        <v>20</v>
      </c>
      <c r="K79" s="297"/>
    </row>
    <row r="80" s="1" customFormat="1" ht="15" customHeight="1">
      <c r="B80" s="295"/>
      <c r="C80" s="283" t="s">
        <v>1114</v>
      </c>
      <c r="D80" s="283"/>
      <c r="E80" s="283"/>
      <c r="F80" s="306" t="s">
        <v>1111</v>
      </c>
      <c r="G80" s="307"/>
      <c r="H80" s="283" t="s">
        <v>1115</v>
      </c>
      <c r="I80" s="283" t="s">
        <v>1113</v>
      </c>
      <c r="J80" s="283">
        <v>120</v>
      </c>
      <c r="K80" s="297"/>
    </row>
    <row r="81" s="1" customFormat="1" ht="15" customHeight="1">
      <c r="B81" s="308"/>
      <c r="C81" s="283" t="s">
        <v>1116</v>
      </c>
      <c r="D81" s="283"/>
      <c r="E81" s="283"/>
      <c r="F81" s="306" t="s">
        <v>1117</v>
      </c>
      <c r="G81" s="307"/>
      <c r="H81" s="283" t="s">
        <v>1118</v>
      </c>
      <c r="I81" s="283" t="s">
        <v>1113</v>
      </c>
      <c r="J81" s="283">
        <v>50</v>
      </c>
      <c r="K81" s="297"/>
    </row>
    <row r="82" s="1" customFormat="1" ht="15" customHeight="1">
      <c r="B82" s="308"/>
      <c r="C82" s="283" t="s">
        <v>1119</v>
      </c>
      <c r="D82" s="283"/>
      <c r="E82" s="283"/>
      <c r="F82" s="306" t="s">
        <v>1111</v>
      </c>
      <c r="G82" s="307"/>
      <c r="H82" s="283" t="s">
        <v>1120</v>
      </c>
      <c r="I82" s="283" t="s">
        <v>1121</v>
      </c>
      <c r="J82" s="283"/>
      <c r="K82" s="297"/>
    </row>
    <row r="83" s="1" customFormat="1" ht="15" customHeight="1">
      <c r="B83" s="308"/>
      <c r="C83" s="309" t="s">
        <v>1122</v>
      </c>
      <c r="D83" s="309"/>
      <c r="E83" s="309"/>
      <c r="F83" s="310" t="s">
        <v>1117</v>
      </c>
      <c r="G83" s="309"/>
      <c r="H83" s="309" t="s">
        <v>1123</v>
      </c>
      <c r="I83" s="309" t="s">
        <v>1113</v>
      </c>
      <c r="J83" s="309">
        <v>15</v>
      </c>
      <c r="K83" s="297"/>
    </row>
    <row r="84" s="1" customFormat="1" ht="15" customHeight="1">
      <c r="B84" s="308"/>
      <c r="C84" s="309" t="s">
        <v>1124</v>
      </c>
      <c r="D84" s="309"/>
      <c r="E84" s="309"/>
      <c r="F84" s="310" t="s">
        <v>1117</v>
      </c>
      <c r="G84" s="309"/>
      <c r="H84" s="309" t="s">
        <v>1125</v>
      </c>
      <c r="I84" s="309" t="s">
        <v>1113</v>
      </c>
      <c r="J84" s="309">
        <v>15</v>
      </c>
      <c r="K84" s="297"/>
    </row>
    <row r="85" s="1" customFormat="1" ht="15" customHeight="1">
      <c r="B85" s="308"/>
      <c r="C85" s="309" t="s">
        <v>1126</v>
      </c>
      <c r="D85" s="309"/>
      <c r="E85" s="309"/>
      <c r="F85" s="310" t="s">
        <v>1117</v>
      </c>
      <c r="G85" s="309"/>
      <c r="H85" s="309" t="s">
        <v>1127</v>
      </c>
      <c r="I85" s="309" t="s">
        <v>1113</v>
      </c>
      <c r="J85" s="309">
        <v>20</v>
      </c>
      <c r="K85" s="297"/>
    </row>
    <row r="86" s="1" customFormat="1" ht="15" customHeight="1">
      <c r="B86" s="308"/>
      <c r="C86" s="309" t="s">
        <v>1128</v>
      </c>
      <c r="D86" s="309"/>
      <c r="E86" s="309"/>
      <c r="F86" s="310" t="s">
        <v>1117</v>
      </c>
      <c r="G86" s="309"/>
      <c r="H86" s="309" t="s">
        <v>1129</v>
      </c>
      <c r="I86" s="309" t="s">
        <v>1113</v>
      </c>
      <c r="J86" s="309">
        <v>20</v>
      </c>
      <c r="K86" s="297"/>
    </row>
    <row r="87" s="1" customFormat="1" ht="15" customHeight="1">
      <c r="B87" s="308"/>
      <c r="C87" s="283" t="s">
        <v>1130</v>
      </c>
      <c r="D87" s="283"/>
      <c r="E87" s="283"/>
      <c r="F87" s="306" t="s">
        <v>1117</v>
      </c>
      <c r="G87" s="307"/>
      <c r="H87" s="283" t="s">
        <v>1131</v>
      </c>
      <c r="I87" s="283" t="s">
        <v>1113</v>
      </c>
      <c r="J87" s="283">
        <v>50</v>
      </c>
      <c r="K87" s="297"/>
    </row>
    <row r="88" s="1" customFormat="1" ht="15" customHeight="1">
      <c r="B88" s="308"/>
      <c r="C88" s="283" t="s">
        <v>1132</v>
      </c>
      <c r="D88" s="283"/>
      <c r="E88" s="283"/>
      <c r="F88" s="306" t="s">
        <v>1117</v>
      </c>
      <c r="G88" s="307"/>
      <c r="H88" s="283" t="s">
        <v>1133</v>
      </c>
      <c r="I88" s="283" t="s">
        <v>1113</v>
      </c>
      <c r="J88" s="283">
        <v>20</v>
      </c>
      <c r="K88" s="297"/>
    </row>
    <row r="89" s="1" customFormat="1" ht="15" customHeight="1">
      <c r="B89" s="308"/>
      <c r="C89" s="283" t="s">
        <v>1134</v>
      </c>
      <c r="D89" s="283"/>
      <c r="E89" s="283"/>
      <c r="F89" s="306" t="s">
        <v>1117</v>
      </c>
      <c r="G89" s="307"/>
      <c r="H89" s="283" t="s">
        <v>1135</v>
      </c>
      <c r="I89" s="283" t="s">
        <v>1113</v>
      </c>
      <c r="J89" s="283">
        <v>20</v>
      </c>
      <c r="K89" s="297"/>
    </row>
    <row r="90" s="1" customFormat="1" ht="15" customHeight="1">
      <c r="B90" s="308"/>
      <c r="C90" s="283" t="s">
        <v>1136</v>
      </c>
      <c r="D90" s="283"/>
      <c r="E90" s="283"/>
      <c r="F90" s="306" t="s">
        <v>1117</v>
      </c>
      <c r="G90" s="307"/>
      <c r="H90" s="283" t="s">
        <v>1137</v>
      </c>
      <c r="I90" s="283" t="s">
        <v>1113</v>
      </c>
      <c r="J90" s="283">
        <v>50</v>
      </c>
      <c r="K90" s="297"/>
    </row>
    <row r="91" s="1" customFormat="1" ht="15" customHeight="1">
      <c r="B91" s="308"/>
      <c r="C91" s="283" t="s">
        <v>1138</v>
      </c>
      <c r="D91" s="283"/>
      <c r="E91" s="283"/>
      <c r="F91" s="306" t="s">
        <v>1117</v>
      </c>
      <c r="G91" s="307"/>
      <c r="H91" s="283" t="s">
        <v>1138</v>
      </c>
      <c r="I91" s="283" t="s">
        <v>1113</v>
      </c>
      <c r="J91" s="283">
        <v>50</v>
      </c>
      <c r="K91" s="297"/>
    </row>
    <row r="92" s="1" customFormat="1" ht="15" customHeight="1">
      <c r="B92" s="308"/>
      <c r="C92" s="283" t="s">
        <v>1139</v>
      </c>
      <c r="D92" s="283"/>
      <c r="E92" s="283"/>
      <c r="F92" s="306" t="s">
        <v>1117</v>
      </c>
      <c r="G92" s="307"/>
      <c r="H92" s="283" t="s">
        <v>1140</v>
      </c>
      <c r="I92" s="283" t="s">
        <v>1113</v>
      </c>
      <c r="J92" s="283">
        <v>255</v>
      </c>
      <c r="K92" s="297"/>
    </row>
    <row r="93" s="1" customFormat="1" ht="15" customHeight="1">
      <c r="B93" s="308"/>
      <c r="C93" s="283" t="s">
        <v>1141</v>
      </c>
      <c r="D93" s="283"/>
      <c r="E93" s="283"/>
      <c r="F93" s="306" t="s">
        <v>1111</v>
      </c>
      <c r="G93" s="307"/>
      <c r="H93" s="283" t="s">
        <v>1142</v>
      </c>
      <c r="I93" s="283" t="s">
        <v>1143</v>
      </c>
      <c r="J93" s="283"/>
      <c r="K93" s="297"/>
    </row>
    <row r="94" s="1" customFormat="1" ht="15" customHeight="1">
      <c r="B94" s="308"/>
      <c r="C94" s="283" t="s">
        <v>1144</v>
      </c>
      <c r="D94" s="283"/>
      <c r="E94" s="283"/>
      <c r="F94" s="306" t="s">
        <v>1111</v>
      </c>
      <c r="G94" s="307"/>
      <c r="H94" s="283" t="s">
        <v>1145</v>
      </c>
      <c r="I94" s="283" t="s">
        <v>1146</v>
      </c>
      <c r="J94" s="283"/>
      <c r="K94" s="297"/>
    </row>
    <row r="95" s="1" customFormat="1" ht="15" customHeight="1">
      <c r="B95" s="308"/>
      <c r="C95" s="283" t="s">
        <v>1147</v>
      </c>
      <c r="D95" s="283"/>
      <c r="E95" s="283"/>
      <c r="F95" s="306" t="s">
        <v>1111</v>
      </c>
      <c r="G95" s="307"/>
      <c r="H95" s="283" t="s">
        <v>1147</v>
      </c>
      <c r="I95" s="283" t="s">
        <v>1146</v>
      </c>
      <c r="J95" s="283"/>
      <c r="K95" s="297"/>
    </row>
    <row r="96" s="1" customFormat="1" ht="15" customHeight="1">
      <c r="B96" s="308"/>
      <c r="C96" s="283" t="s">
        <v>38</v>
      </c>
      <c r="D96" s="283"/>
      <c r="E96" s="283"/>
      <c r="F96" s="306" t="s">
        <v>1111</v>
      </c>
      <c r="G96" s="307"/>
      <c r="H96" s="283" t="s">
        <v>1148</v>
      </c>
      <c r="I96" s="283" t="s">
        <v>1146</v>
      </c>
      <c r="J96" s="283"/>
      <c r="K96" s="297"/>
    </row>
    <row r="97" s="1" customFormat="1" ht="15" customHeight="1">
      <c r="B97" s="308"/>
      <c r="C97" s="283" t="s">
        <v>48</v>
      </c>
      <c r="D97" s="283"/>
      <c r="E97" s="283"/>
      <c r="F97" s="306" t="s">
        <v>1111</v>
      </c>
      <c r="G97" s="307"/>
      <c r="H97" s="283" t="s">
        <v>1149</v>
      </c>
      <c r="I97" s="283" t="s">
        <v>1146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1150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1105</v>
      </c>
      <c r="D103" s="298"/>
      <c r="E103" s="298"/>
      <c r="F103" s="298" t="s">
        <v>1106</v>
      </c>
      <c r="G103" s="299"/>
      <c r="H103" s="298" t="s">
        <v>54</v>
      </c>
      <c r="I103" s="298" t="s">
        <v>57</v>
      </c>
      <c r="J103" s="298" t="s">
        <v>1107</v>
      </c>
      <c r="K103" s="297"/>
    </row>
    <row r="104" s="1" customFormat="1" ht="17.25" customHeight="1">
      <c r="B104" s="295"/>
      <c r="C104" s="300" t="s">
        <v>1108</v>
      </c>
      <c r="D104" s="300"/>
      <c r="E104" s="300"/>
      <c r="F104" s="301" t="s">
        <v>1109</v>
      </c>
      <c r="G104" s="302"/>
      <c r="H104" s="300"/>
      <c r="I104" s="300"/>
      <c r="J104" s="300" t="s">
        <v>1110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53</v>
      </c>
      <c r="D106" s="305"/>
      <c r="E106" s="305"/>
      <c r="F106" s="306" t="s">
        <v>1111</v>
      </c>
      <c r="G106" s="283"/>
      <c r="H106" s="283" t="s">
        <v>1151</v>
      </c>
      <c r="I106" s="283" t="s">
        <v>1113</v>
      </c>
      <c r="J106" s="283">
        <v>20</v>
      </c>
      <c r="K106" s="297"/>
    </row>
    <row r="107" s="1" customFormat="1" ht="15" customHeight="1">
      <c r="B107" s="295"/>
      <c r="C107" s="283" t="s">
        <v>1114</v>
      </c>
      <c r="D107" s="283"/>
      <c r="E107" s="283"/>
      <c r="F107" s="306" t="s">
        <v>1111</v>
      </c>
      <c r="G107" s="283"/>
      <c r="H107" s="283" t="s">
        <v>1151</v>
      </c>
      <c r="I107" s="283" t="s">
        <v>1113</v>
      </c>
      <c r="J107" s="283">
        <v>120</v>
      </c>
      <c r="K107" s="297"/>
    </row>
    <row r="108" s="1" customFormat="1" ht="15" customHeight="1">
      <c r="B108" s="308"/>
      <c r="C108" s="283" t="s">
        <v>1116</v>
      </c>
      <c r="D108" s="283"/>
      <c r="E108" s="283"/>
      <c r="F108" s="306" t="s">
        <v>1117</v>
      </c>
      <c r="G108" s="283"/>
      <c r="H108" s="283" t="s">
        <v>1151</v>
      </c>
      <c r="I108" s="283" t="s">
        <v>1113</v>
      </c>
      <c r="J108" s="283">
        <v>50</v>
      </c>
      <c r="K108" s="297"/>
    </row>
    <row r="109" s="1" customFormat="1" ht="15" customHeight="1">
      <c r="B109" s="308"/>
      <c r="C109" s="283" t="s">
        <v>1119</v>
      </c>
      <c r="D109" s="283"/>
      <c r="E109" s="283"/>
      <c r="F109" s="306" t="s">
        <v>1111</v>
      </c>
      <c r="G109" s="283"/>
      <c r="H109" s="283" t="s">
        <v>1151</v>
      </c>
      <c r="I109" s="283" t="s">
        <v>1121</v>
      </c>
      <c r="J109" s="283"/>
      <c r="K109" s="297"/>
    </row>
    <row r="110" s="1" customFormat="1" ht="15" customHeight="1">
      <c r="B110" s="308"/>
      <c r="C110" s="283" t="s">
        <v>1130</v>
      </c>
      <c r="D110" s="283"/>
      <c r="E110" s="283"/>
      <c r="F110" s="306" t="s">
        <v>1117</v>
      </c>
      <c r="G110" s="283"/>
      <c r="H110" s="283" t="s">
        <v>1151</v>
      </c>
      <c r="I110" s="283" t="s">
        <v>1113</v>
      </c>
      <c r="J110" s="283">
        <v>50</v>
      </c>
      <c r="K110" s="297"/>
    </row>
    <row r="111" s="1" customFormat="1" ht="15" customHeight="1">
      <c r="B111" s="308"/>
      <c r="C111" s="283" t="s">
        <v>1138</v>
      </c>
      <c r="D111" s="283"/>
      <c r="E111" s="283"/>
      <c r="F111" s="306" t="s">
        <v>1117</v>
      </c>
      <c r="G111" s="283"/>
      <c r="H111" s="283" t="s">
        <v>1151</v>
      </c>
      <c r="I111" s="283" t="s">
        <v>1113</v>
      </c>
      <c r="J111" s="283">
        <v>50</v>
      </c>
      <c r="K111" s="297"/>
    </row>
    <row r="112" s="1" customFormat="1" ht="15" customHeight="1">
      <c r="B112" s="308"/>
      <c r="C112" s="283" t="s">
        <v>1136</v>
      </c>
      <c r="D112" s="283"/>
      <c r="E112" s="283"/>
      <c r="F112" s="306" t="s">
        <v>1117</v>
      </c>
      <c r="G112" s="283"/>
      <c r="H112" s="283" t="s">
        <v>1151</v>
      </c>
      <c r="I112" s="283" t="s">
        <v>1113</v>
      </c>
      <c r="J112" s="283">
        <v>50</v>
      </c>
      <c r="K112" s="297"/>
    </row>
    <row r="113" s="1" customFormat="1" ht="15" customHeight="1">
      <c r="B113" s="308"/>
      <c r="C113" s="283" t="s">
        <v>53</v>
      </c>
      <c r="D113" s="283"/>
      <c r="E113" s="283"/>
      <c r="F113" s="306" t="s">
        <v>1111</v>
      </c>
      <c r="G113" s="283"/>
      <c r="H113" s="283" t="s">
        <v>1152</v>
      </c>
      <c r="I113" s="283" t="s">
        <v>1113</v>
      </c>
      <c r="J113" s="283">
        <v>20</v>
      </c>
      <c r="K113" s="297"/>
    </row>
    <row r="114" s="1" customFormat="1" ht="15" customHeight="1">
      <c r="B114" s="308"/>
      <c r="C114" s="283" t="s">
        <v>1153</v>
      </c>
      <c r="D114" s="283"/>
      <c r="E114" s="283"/>
      <c r="F114" s="306" t="s">
        <v>1111</v>
      </c>
      <c r="G114" s="283"/>
      <c r="H114" s="283" t="s">
        <v>1154</v>
      </c>
      <c r="I114" s="283" t="s">
        <v>1113</v>
      </c>
      <c r="J114" s="283">
        <v>120</v>
      </c>
      <c r="K114" s="297"/>
    </row>
    <row r="115" s="1" customFormat="1" ht="15" customHeight="1">
      <c r="B115" s="308"/>
      <c r="C115" s="283" t="s">
        <v>38</v>
      </c>
      <c r="D115" s="283"/>
      <c r="E115" s="283"/>
      <c r="F115" s="306" t="s">
        <v>1111</v>
      </c>
      <c r="G115" s="283"/>
      <c r="H115" s="283" t="s">
        <v>1155</v>
      </c>
      <c r="I115" s="283" t="s">
        <v>1146</v>
      </c>
      <c r="J115" s="283"/>
      <c r="K115" s="297"/>
    </row>
    <row r="116" s="1" customFormat="1" ht="15" customHeight="1">
      <c r="B116" s="308"/>
      <c r="C116" s="283" t="s">
        <v>48</v>
      </c>
      <c r="D116" s="283"/>
      <c r="E116" s="283"/>
      <c r="F116" s="306" t="s">
        <v>1111</v>
      </c>
      <c r="G116" s="283"/>
      <c r="H116" s="283" t="s">
        <v>1156</v>
      </c>
      <c r="I116" s="283" t="s">
        <v>1146</v>
      </c>
      <c r="J116" s="283"/>
      <c r="K116" s="297"/>
    </row>
    <row r="117" s="1" customFormat="1" ht="15" customHeight="1">
      <c r="B117" s="308"/>
      <c r="C117" s="283" t="s">
        <v>57</v>
      </c>
      <c r="D117" s="283"/>
      <c r="E117" s="283"/>
      <c r="F117" s="306" t="s">
        <v>1111</v>
      </c>
      <c r="G117" s="283"/>
      <c r="H117" s="283" t="s">
        <v>1157</v>
      </c>
      <c r="I117" s="283" t="s">
        <v>1158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1159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1105</v>
      </c>
      <c r="D123" s="298"/>
      <c r="E123" s="298"/>
      <c r="F123" s="298" t="s">
        <v>1106</v>
      </c>
      <c r="G123" s="299"/>
      <c r="H123" s="298" t="s">
        <v>54</v>
      </c>
      <c r="I123" s="298" t="s">
        <v>57</v>
      </c>
      <c r="J123" s="298" t="s">
        <v>1107</v>
      </c>
      <c r="K123" s="327"/>
    </row>
    <row r="124" s="1" customFormat="1" ht="17.25" customHeight="1">
      <c r="B124" s="326"/>
      <c r="C124" s="300" t="s">
        <v>1108</v>
      </c>
      <c r="D124" s="300"/>
      <c r="E124" s="300"/>
      <c r="F124" s="301" t="s">
        <v>1109</v>
      </c>
      <c r="G124" s="302"/>
      <c r="H124" s="300"/>
      <c r="I124" s="300"/>
      <c r="J124" s="300" t="s">
        <v>1110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1114</v>
      </c>
      <c r="D126" s="305"/>
      <c r="E126" s="305"/>
      <c r="F126" s="306" t="s">
        <v>1111</v>
      </c>
      <c r="G126" s="283"/>
      <c r="H126" s="283" t="s">
        <v>1151</v>
      </c>
      <c r="I126" s="283" t="s">
        <v>1113</v>
      </c>
      <c r="J126" s="283">
        <v>120</v>
      </c>
      <c r="K126" s="331"/>
    </row>
    <row r="127" s="1" customFormat="1" ht="15" customHeight="1">
      <c r="B127" s="328"/>
      <c r="C127" s="283" t="s">
        <v>1160</v>
      </c>
      <c r="D127" s="283"/>
      <c r="E127" s="283"/>
      <c r="F127" s="306" t="s">
        <v>1111</v>
      </c>
      <c r="G127" s="283"/>
      <c r="H127" s="283" t="s">
        <v>1161</v>
      </c>
      <c r="I127" s="283" t="s">
        <v>1113</v>
      </c>
      <c r="J127" s="283" t="s">
        <v>1162</v>
      </c>
      <c r="K127" s="331"/>
    </row>
    <row r="128" s="1" customFormat="1" ht="15" customHeight="1">
      <c r="B128" s="328"/>
      <c r="C128" s="283" t="s">
        <v>1059</v>
      </c>
      <c r="D128" s="283"/>
      <c r="E128" s="283"/>
      <c r="F128" s="306" t="s">
        <v>1111</v>
      </c>
      <c r="G128" s="283"/>
      <c r="H128" s="283" t="s">
        <v>1163</v>
      </c>
      <c r="I128" s="283" t="s">
        <v>1113</v>
      </c>
      <c r="J128" s="283" t="s">
        <v>1162</v>
      </c>
      <c r="K128" s="331"/>
    </row>
    <row r="129" s="1" customFormat="1" ht="15" customHeight="1">
      <c r="B129" s="328"/>
      <c r="C129" s="283" t="s">
        <v>1122</v>
      </c>
      <c r="D129" s="283"/>
      <c r="E129" s="283"/>
      <c r="F129" s="306" t="s">
        <v>1117</v>
      </c>
      <c r="G129" s="283"/>
      <c r="H129" s="283" t="s">
        <v>1123</v>
      </c>
      <c r="I129" s="283" t="s">
        <v>1113</v>
      </c>
      <c r="J129" s="283">
        <v>15</v>
      </c>
      <c r="K129" s="331"/>
    </row>
    <row r="130" s="1" customFormat="1" ht="15" customHeight="1">
      <c r="B130" s="328"/>
      <c r="C130" s="309" t="s">
        <v>1124</v>
      </c>
      <c r="D130" s="309"/>
      <c r="E130" s="309"/>
      <c r="F130" s="310" t="s">
        <v>1117</v>
      </c>
      <c r="G130" s="309"/>
      <c r="H130" s="309" t="s">
        <v>1125</v>
      </c>
      <c r="I130" s="309" t="s">
        <v>1113</v>
      </c>
      <c r="J130" s="309">
        <v>15</v>
      </c>
      <c r="K130" s="331"/>
    </row>
    <row r="131" s="1" customFormat="1" ht="15" customHeight="1">
      <c r="B131" s="328"/>
      <c r="C131" s="309" t="s">
        <v>1126</v>
      </c>
      <c r="D131" s="309"/>
      <c r="E131" s="309"/>
      <c r="F131" s="310" t="s">
        <v>1117</v>
      </c>
      <c r="G131" s="309"/>
      <c r="H131" s="309" t="s">
        <v>1127</v>
      </c>
      <c r="I131" s="309" t="s">
        <v>1113</v>
      </c>
      <c r="J131" s="309">
        <v>20</v>
      </c>
      <c r="K131" s="331"/>
    </row>
    <row r="132" s="1" customFormat="1" ht="15" customHeight="1">
      <c r="B132" s="328"/>
      <c r="C132" s="309" t="s">
        <v>1128</v>
      </c>
      <c r="D132" s="309"/>
      <c r="E132" s="309"/>
      <c r="F132" s="310" t="s">
        <v>1117</v>
      </c>
      <c r="G132" s="309"/>
      <c r="H132" s="309" t="s">
        <v>1129</v>
      </c>
      <c r="I132" s="309" t="s">
        <v>1113</v>
      </c>
      <c r="J132" s="309">
        <v>20</v>
      </c>
      <c r="K132" s="331"/>
    </row>
    <row r="133" s="1" customFormat="1" ht="15" customHeight="1">
      <c r="B133" s="328"/>
      <c r="C133" s="283" t="s">
        <v>1116</v>
      </c>
      <c r="D133" s="283"/>
      <c r="E133" s="283"/>
      <c r="F133" s="306" t="s">
        <v>1117</v>
      </c>
      <c r="G133" s="283"/>
      <c r="H133" s="283" t="s">
        <v>1151</v>
      </c>
      <c r="I133" s="283" t="s">
        <v>1113</v>
      </c>
      <c r="J133" s="283">
        <v>50</v>
      </c>
      <c r="K133" s="331"/>
    </row>
    <row r="134" s="1" customFormat="1" ht="15" customHeight="1">
      <c r="B134" s="328"/>
      <c r="C134" s="283" t="s">
        <v>1130</v>
      </c>
      <c r="D134" s="283"/>
      <c r="E134" s="283"/>
      <c r="F134" s="306" t="s">
        <v>1117</v>
      </c>
      <c r="G134" s="283"/>
      <c r="H134" s="283" t="s">
        <v>1151</v>
      </c>
      <c r="I134" s="283" t="s">
        <v>1113</v>
      </c>
      <c r="J134" s="283">
        <v>50</v>
      </c>
      <c r="K134" s="331"/>
    </row>
    <row r="135" s="1" customFormat="1" ht="15" customHeight="1">
      <c r="B135" s="328"/>
      <c r="C135" s="283" t="s">
        <v>1136</v>
      </c>
      <c r="D135" s="283"/>
      <c r="E135" s="283"/>
      <c r="F135" s="306" t="s">
        <v>1117</v>
      </c>
      <c r="G135" s="283"/>
      <c r="H135" s="283" t="s">
        <v>1151</v>
      </c>
      <c r="I135" s="283" t="s">
        <v>1113</v>
      </c>
      <c r="J135" s="283">
        <v>50</v>
      </c>
      <c r="K135" s="331"/>
    </row>
    <row r="136" s="1" customFormat="1" ht="15" customHeight="1">
      <c r="B136" s="328"/>
      <c r="C136" s="283" t="s">
        <v>1138</v>
      </c>
      <c r="D136" s="283"/>
      <c r="E136" s="283"/>
      <c r="F136" s="306" t="s">
        <v>1117</v>
      </c>
      <c r="G136" s="283"/>
      <c r="H136" s="283" t="s">
        <v>1151</v>
      </c>
      <c r="I136" s="283" t="s">
        <v>1113</v>
      </c>
      <c r="J136" s="283">
        <v>50</v>
      </c>
      <c r="K136" s="331"/>
    </row>
    <row r="137" s="1" customFormat="1" ht="15" customHeight="1">
      <c r="B137" s="328"/>
      <c r="C137" s="283" t="s">
        <v>1139</v>
      </c>
      <c r="D137" s="283"/>
      <c r="E137" s="283"/>
      <c r="F137" s="306" t="s">
        <v>1117</v>
      </c>
      <c r="G137" s="283"/>
      <c r="H137" s="283" t="s">
        <v>1164</v>
      </c>
      <c r="I137" s="283" t="s">
        <v>1113</v>
      </c>
      <c r="J137" s="283">
        <v>255</v>
      </c>
      <c r="K137" s="331"/>
    </row>
    <row r="138" s="1" customFormat="1" ht="15" customHeight="1">
      <c r="B138" s="328"/>
      <c r="C138" s="283" t="s">
        <v>1141</v>
      </c>
      <c r="D138" s="283"/>
      <c r="E138" s="283"/>
      <c r="F138" s="306" t="s">
        <v>1111</v>
      </c>
      <c r="G138" s="283"/>
      <c r="H138" s="283" t="s">
        <v>1165</v>
      </c>
      <c r="I138" s="283" t="s">
        <v>1143</v>
      </c>
      <c r="J138" s="283"/>
      <c r="K138" s="331"/>
    </row>
    <row r="139" s="1" customFormat="1" ht="15" customHeight="1">
      <c r="B139" s="328"/>
      <c r="C139" s="283" t="s">
        <v>1144</v>
      </c>
      <c r="D139" s="283"/>
      <c r="E139" s="283"/>
      <c r="F139" s="306" t="s">
        <v>1111</v>
      </c>
      <c r="G139" s="283"/>
      <c r="H139" s="283" t="s">
        <v>1166</v>
      </c>
      <c r="I139" s="283" t="s">
        <v>1146</v>
      </c>
      <c r="J139" s="283"/>
      <c r="K139" s="331"/>
    </row>
    <row r="140" s="1" customFormat="1" ht="15" customHeight="1">
      <c r="B140" s="328"/>
      <c r="C140" s="283" t="s">
        <v>1147</v>
      </c>
      <c r="D140" s="283"/>
      <c r="E140" s="283"/>
      <c r="F140" s="306" t="s">
        <v>1111</v>
      </c>
      <c r="G140" s="283"/>
      <c r="H140" s="283" t="s">
        <v>1147</v>
      </c>
      <c r="I140" s="283" t="s">
        <v>1146</v>
      </c>
      <c r="J140" s="283"/>
      <c r="K140" s="331"/>
    </row>
    <row r="141" s="1" customFormat="1" ht="15" customHeight="1">
      <c r="B141" s="328"/>
      <c r="C141" s="283" t="s">
        <v>38</v>
      </c>
      <c r="D141" s="283"/>
      <c r="E141" s="283"/>
      <c r="F141" s="306" t="s">
        <v>1111</v>
      </c>
      <c r="G141" s="283"/>
      <c r="H141" s="283" t="s">
        <v>1167</v>
      </c>
      <c r="I141" s="283" t="s">
        <v>1146</v>
      </c>
      <c r="J141" s="283"/>
      <c r="K141" s="331"/>
    </row>
    <row r="142" s="1" customFormat="1" ht="15" customHeight="1">
      <c r="B142" s="328"/>
      <c r="C142" s="283" t="s">
        <v>1168</v>
      </c>
      <c r="D142" s="283"/>
      <c r="E142" s="283"/>
      <c r="F142" s="306" t="s">
        <v>1111</v>
      </c>
      <c r="G142" s="283"/>
      <c r="H142" s="283" t="s">
        <v>1169</v>
      </c>
      <c r="I142" s="283" t="s">
        <v>1146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1170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1105</v>
      </c>
      <c r="D148" s="298"/>
      <c r="E148" s="298"/>
      <c r="F148" s="298" t="s">
        <v>1106</v>
      </c>
      <c r="G148" s="299"/>
      <c r="H148" s="298" t="s">
        <v>54</v>
      </c>
      <c r="I148" s="298" t="s">
        <v>57</v>
      </c>
      <c r="J148" s="298" t="s">
        <v>1107</v>
      </c>
      <c r="K148" s="297"/>
    </row>
    <row r="149" s="1" customFormat="1" ht="17.25" customHeight="1">
      <c r="B149" s="295"/>
      <c r="C149" s="300" t="s">
        <v>1108</v>
      </c>
      <c r="D149" s="300"/>
      <c r="E149" s="300"/>
      <c r="F149" s="301" t="s">
        <v>1109</v>
      </c>
      <c r="G149" s="302"/>
      <c r="H149" s="300"/>
      <c r="I149" s="300"/>
      <c r="J149" s="300" t="s">
        <v>1110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1114</v>
      </c>
      <c r="D151" s="283"/>
      <c r="E151" s="283"/>
      <c r="F151" s="336" t="s">
        <v>1111</v>
      </c>
      <c r="G151" s="283"/>
      <c r="H151" s="335" t="s">
        <v>1151</v>
      </c>
      <c r="I151" s="335" t="s">
        <v>1113</v>
      </c>
      <c r="J151" s="335">
        <v>120</v>
      </c>
      <c r="K151" s="331"/>
    </row>
    <row r="152" s="1" customFormat="1" ht="15" customHeight="1">
      <c r="B152" s="308"/>
      <c r="C152" s="335" t="s">
        <v>1160</v>
      </c>
      <c r="D152" s="283"/>
      <c r="E152" s="283"/>
      <c r="F152" s="336" t="s">
        <v>1111</v>
      </c>
      <c r="G152" s="283"/>
      <c r="H152" s="335" t="s">
        <v>1171</v>
      </c>
      <c r="I152" s="335" t="s">
        <v>1113</v>
      </c>
      <c r="J152" s="335" t="s">
        <v>1162</v>
      </c>
      <c r="K152" s="331"/>
    </row>
    <row r="153" s="1" customFormat="1" ht="15" customHeight="1">
      <c r="B153" s="308"/>
      <c r="C153" s="335" t="s">
        <v>1059</v>
      </c>
      <c r="D153" s="283"/>
      <c r="E153" s="283"/>
      <c r="F153" s="336" t="s">
        <v>1111</v>
      </c>
      <c r="G153" s="283"/>
      <c r="H153" s="335" t="s">
        <v>1172</v>
      </c>
      <c r="I153" s="335" t="s">
        <v>1113</v>
      </c>
      <c r="J153" s="335" t="s">
        <v>1162</v>
      </c>
      <c r="K153" s="331"/>
    </row>
    <row r="154" s="1" customFormat="1" ht="15" customHeight="1">
      <c r="B154" s="308"/>
      <c r="C154" s="335" t="s">
        <v>1116</v>
      </c>
      <c r="D154" s="283"/>
      <c r="E154" s="283"/>
      <c r="F154" s="336" t="s">
        <v>1117</v>
      </c>
      <c r="G154" s="283"/>
      <c r="H154" s="335" t="s">
        <v>1151</v>
      </c>
      <c r="I154" s="335" t="s">
        <v>1113</v>
      </c>
      <c r="J154" s="335">
        <v>50</v>
      </c>
      <c r="K154" s="331"/>
    </row>
    <row r="155" s="1" customFormat="1" ht="15" customHeight="1">
      <c r="B155" s="308"/>
      <c r="C155" s="335" t="s">
        <v>1119</v>
      </c>
      <c r="D155" s="283"/>
      <c r="E155" s="283"/>
      <c r="F155" s="336" t="s">
        <v>1111</v>
      </c>
      <c r="G155" s="283"/>
      <c r="H155" s="335" t="s">
        <v>1151</v>
      </c>
      <c r="I155" s="335" t="s">
        <v>1121</v>
      </c>
      <c r="J155" s="335"/>
      <c r="K155" s="331"/>
    </row>
    <row r="156" s="1" customFormat="1" ht="15" customHeight="1">
      <c r="B156" s="308"/>
      <c r="C156" s="335" t="s">
        <v>1130</v>
      </c>
      <c r="D156" s="283"/>
      <c r="E156" s="283"/>
      <c r="F156" s="336" t="s">
        <v>1117</v>
      </c>
      <c r="G156" s="283"/>
      <c r="H156" s="335" t="s">
        <v>1151</v>
      </c>
      <c r="I156" s="335" t="s">
        <v>1113</v>
      </c>
      <c r="J156" s="335">
        <v>50</v>
      </c>
      <c r="K156" s="331"/>
    </row>
    <row r="157" s="1" customFormat="1" ht="15" customHeight="1">
      <c r="B157" s="308"/>
      <c r="C157" s="335" t="s">
        <v>1138</v>
      </c>
      <c r="D157" s="283"/>
      <c r="E157" s="283"/>
      <c r="F157" s="336" t="s">
        <v>1117</v>
      </c>
      <c r="G157" s="283"/>
      <c r="H157" s="335" t="s">
        <v>1151</v>
      </c>
      <c r="I157" s="335" t="s">
        <v>1113</v>
      </c>
      <c r="J157" s="335">
        <v>50</v>
      </c>
      <c r="K157" s="331"/>
    </row>
    <row r="158" s="1" customFormat="1" ht="15" customHeight="1">
      <c r="B158" s="308"/>
      <c r="C158" s="335" t="s">
        <v>1136</v>
      </c>
      <c r="D158" s="283"/>
      <c r="E158" s="283"/>
      <c r="F158" s="336" t="s">
        <v>1117</v>
      </c>
      <c r="G158" s="283"/>
      <c r="H158" s="335" t="s">
        <v>1151</v>
      </c>
      <c r="I158" s="335" t="s">
        <v>1113</v>
      </c>
      <c r="J158" s="335">
        <v>50</v>
      </c>
      <c r="K158" s="331"/>
    </row>
    <row r="159" s="1" customFormat="1" ht="15" customHeight="1">
      <c r="B159" s="308"/>
      <c r="C159" s="335" t="s">
        <v>90</v>
      </c>
      <c r="D159" s="283"/>
      <c r="E159" s="283"/>
      <c r="F159" s="336" t="s">
        <v>1111</v>
      </c>
      <c r="G159" s="283"/>
      <c r="H159" s="335" t="s">
        <v>1173</v>
      </c>
      <c r="I159" s="335" t="s">
        <v>1113</v>
      </c>
      <c r="J159" s="335" t="s">
        <v>1174</v>
      </c>
      <c r="K159" s="331"/>
    </row>
    <row r="160" s="1" customFormat="1" ht="15" customHeight="1">
      <c r="B160" s="308"/>
      <c r="C160" s="335" t="s">
        <v>1175</v>
      </c>
      <c r="D160" s="283"/>
      <c r="E160" s="283"/>
      <c r="F160" s="336" t="s">
        <v>1111</v>
      </c>
      <c r="G160" s="283"/>
      <c r="H160" s="335" t="s">
        <v>1176</v>
      </c>
      <c r="I160" s="335" t="s">
        <v>1146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1177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1105</v>
      </c>
      <c r="D166" s="298"/>
      <c r="E166" s="298"/>
      <c r="F166" s="298" t="s">
        <v>1106</v>
      </c>
      <c r="G166" s="340"/>
      <c r="H166" s="341" t="s">
        <v>54</v>
      </c>
      <c r="I166" s="341" t="s">
        <v>57</v>
      </c>
      <c r="J166" s="298" t="s">
        <v>1107</v>
      </c>
      <c r="K166" s="275"/>
    </row>
    <row r="167" s="1" customFormat="1" ht="17.25" customHeight="1">
      <c r="B167" s="276"/>
      <c r="C167" s="300" t="s">
        <v>1108</v>
      </c>
      <c r="D167" s="300"/>
      <c r="E167" s="300"/>
      <c r="F167" s="301" t="s">
        <v>1109</v>
      </c>
      <c r="G167" s="342"/>
      <c r="H167" s="343"/>
      <c r="I167" s="343"/>
      <c r="J167" s="300" t="s">
        <v>1110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1114</v>
      </c>
      <c r="D169" s="283"/>
      <c r="E169" s="283"/>
      <c r="F169" s="306" t="s">
        <v>1111</v>
      </c>
      <c r="G169" s="283"/>
      <c r="H169" s="283" t="s">
        <v>1151</v>
      </c>
      <c r="I169" s="283" t="s">
        <v>1113</v>
      </c>
      <c r="J169" s="283">
        <v>120</v>
      </c>
      <c r="K169" s="331"/>
    </row>
    <row r="170" s="1" customFormat="1" ht="15" customHeight="1">
      <c r="B170" s="308"/>
      <c r="C170" s="283" t="s">
        <v>1160</v>
      </c>
      <c r="D170" s="283"/>
      <c r="E170" s="283"/>
      <c r="F170" s="306" t="s">
        <v>1111</v>
      </c>
      <c r="G170" s="283"/>
      <c r="H170" s="283" t="s">
        <v>1161</v>
      </c>
      <c r="I170" s="283" t="s">
        <v>1113</v>
      </c>
      <c r="J170" s="283" t="s">
        <v>1162</v>
      </c>
      <c r="K170" s="331"/>
    </row>
    <row r="171" s="1" customFormat="1" ht="15" customHeight="1">
      <c r="B171" s="308"/>
      <c r="C171" s="283" t="s">
        <v>1059</v>
      </c>
      <c r="D171" s="283"/>
      <c r="E171" s="283"/>
      <c r="F171" s="306" t="s">
        <v>1111</v>
      </c>
      <c r="G171" s="283"/>
      <c r="H171" s="283" t="s">
        <v>1178</v>
      </c>
      <c r="I171" s="283" t="s">
        <v>1113</v>
      </c>
      <c r="J171" s="283" t="s">
        <v>1162</v>
      </c>
      <c r="K171" s="331"/>
    </row>
    <row r="172" s="1" customFormat="1" ht="15" customHeight="1">
      <c r="B172" s="308"/>
      <c r="C172" s="283" t="s">
        <v>1116</v>
      </c>
      <c r="D172" s="283"/>
      <c r="E172" s="283"/>
      <c r="F172" s="306" t="s">
        <v>1117</v>
      </c>
      <c r="G172" s="283"/>
      <c r="H172" s="283" t="s">
        <v>1178</v>
      </c>
      <c r="I172" s="283" t="s">
        <v>1113</v>
      </c>
      <c r="J172" s="283">
        <v>50</v>
      </c>
      <c r="K172" s="331"/>
    </row>
    <row r="173" s="1" customFormat="1" ht="15" customHeight="1">
      <c r="B173" s="308"/>
      <c r="C173" s="283" t="s">
        <v>1119</v>
      </c>
      <c r="D173" s="283"/>
      <c r="E173" s="283"/>
      <c r="F173" s="306" t="s">
        <v>1111</v>
      </c>
      <c r="G173" s="283"/>
      <c r="H173" s="283" t="s">
        <v>1178</v>
      </c>
      <c r="I173" s="283" t="s">
        <v>1121</v>
      </c>
      <c r="J173" s="283"/>
      <c r="K173" s="331"/>
    </row>
    <row r="174" s="1" customFormat="1" ht="15" customHeight="1">
      <c r="B174" s="308"/>
      <c r="C174" s="283" t="s">
        <v>1130</v>
      </c>
      <c r="D174" s="283"/>
      <c r="E174" s="283"/>
      <c r="F174" s="306" t="s">
        <v>1117</v>
      </c>
      <c r="G174" s="283"/>
      <c r="H174" s="283" t="s">
        <v>1178</v>
      </c>
      <c r="I174" s="283" t="s">
        <v>1113</v>
      </c>
      <c r="J174" s="283">
        <v>50</v>
      </c>
      <c r="K174" s="331"/>
    </row>
    <row r="175" s="1" customFormat="1" ht="15" customHeight="1">
      <c r="B175" s="308"/>
      <c r="C175" s="283" t="s">
        <v>1138</v>
      </c>
      <c r="D175" s="283"/>
      <c r="E175" s="283"/>
      <c r="F175" s="306" t="s">
        <v>1117</v>
      </c>
      <c r="G175" s="283"/>
      <c r="H175" s="283" t="s">
        <v>1178</v>
      </c>
      <c r="I175" s="283" t="s">
        <v>1113</v>
      </c>
      <c r="J175" s="283">
        <v>50</v>
      </c>
      <c r="K175" s="331"/>
    </row>
    <row r="176" s="1" customFormat="1" ht="15" customHeight="1">
      <c r="B176" s="308"/>
      <c r="C176" s="283" t="s">
        <v>1136</v>
      </c>
      <c r="D176" s="283"/>
      <c r="E176" s="283"/>
      <c r="F176" s="306" t="s">
        <v>1117</v>
      </c>
      <c r="G176" s="283"/>
      <c r="H176" s="283" t="s">
        <v>1178</v>
      </c>
      <c r="I176" s="283" t="s">
        <v>1113</v>
      </c>
      <c r="J176" s="283">
        <v>50</v>
      </c>
      <c r="K176" s="331"/>
    </row>
    <row r="177" s="1" customFormat="1" ht="15" customHeight="1">
      <c r="B177" s="308"/>
      <c r="C177" s="283" t="s">
        <v>99</v>
      </c>
      <c r="D177" s="283"/>
      <c r="E177" s="283"/>
      <c r="F177" s="306" t="s">
        <v>1111</v>
      </c>
      <c r="G177" s="283"/>
      <c r="H177" s="283" t="s">
        <v>1179</v>
      </c>
      <c r="I177" s="283" t="s">
        <v>1180</v>
      </c>
      <c r="J177" s="283"/>
      <c r="K177" s="331"/>
    </row>
    <row r="178" s="1" customFormat="1" ht="15" customHeight="1">
      <c r="B178" s="308"/>
      <c r="C178" s="283" t="s">
        <v>57</v>
      </c>
      <c r="D178" s="283"/>
      <c r="E178" s="283"/>
      <c r="F178" s="306" t="s">
        <v>1111</v>
      </c>
      <c r="G178" s="283"/>
      <c r="H178" s="283" t="s">
        <v>1181</v>
      </c>
      <c r="I178" s="283" t="s">
        <v>1182</v>
      </c>
      <c r="J178" s="283">
        <v>1</v>
      </c>
      <c r="K178" s="331"/>
    </row>
    <row r="179" s="1" customFormat="1" ht="15" customHeight="1">
      <c r="B179" s="308"/>
      <c r="C179" s="283" t="s">
        <v>53</v>
      </c>
      <c r="D179" s="283"/>
      <c r="E179" s="283"/>
      <c r="F179" s="306" t="s">
        <v>1111</v>
      </c>
      <c r="G179" s="283"/>
      <c r="H179" s="283" t="s">
        <v>1183</v>
      </c>
      <c r="I179" s="283" t="s">
        <v>1113</v>
      </c>
      <c r="J179" s="283">
        <v>20</v>
      </c>
      <c r="K179" s="331"/>
    </row>
    <row r="180" s="1" customFormat="1" ht="15" customHeight="1">
      <c r="B180" s="308"/>
      <c r="C180" s="283" t="s">
        <v>54</v>
      </c>
      <c r="D180" s="283"/>
      <c r="E180" s="283"/>
      <c r="F180" s="306" t="s">
        <v>1111</v>
      </c>
      <c r="G180" s="283"/>
      <c r="H180" s="283" t="s">
        <v>1184</v>
      </c>
      <c r="I180" s="283" t="s">
        <v>1113</v>
      </c>
      <c r="J180" s="283">
        <v>255</v>
      </c>
      <c r="K180" s="331"/>
    </row>
    <row r="181" s="1" customFormat="1" ht="15" customHeight="1">
      <c r="B181" s="308"/>
      <c r="C181" s="283" t="s">
        <v>100</v>
      </c>
      <c r="D181" s="283"/>
      <c r="E181" s="283"/>
      <c r="F181" s="306" t="s">
        <v>1111</v>
      </c>
      <c r="G181" s="283"/>
      <c r="H181" s="283" t="s">
        <v>1075</v>
      </c>
      <c r="I181" s="283" t="s">
        <v>1113</v>
      </c>
      <c r="J181" s="283">
        <v>10</v>
      </c>
      <c r="K181" s="331"/>
    </row>
    <row r="182" s="1" customFormat="1" ht="15" customHeight="1">
      <c r="B182" s="308"/>
      <c r="C182" s="283" t="s">
        <v>101</v>
      </c>
      <c r="D182" s="283"/>
      <c r="E182" s="283"/>
      <c r="F182" s="306" t="s">
        <v>1111</v>
      </c>
      <c r="G182" s="283"/>
      <c r="H182" s="283" t="s">
        <v>1185</v>
      </c>
      <c r="I182" s="283" t="s">
        <v>1146</v>
      </c>
      <c r="J182" s="283"/>
      <c r="K182" s="331"/>
    </row>
    <row r="183" s="1" customFormat="1" ht="15" customHeight="1">
      <c r="B183" s="308"/>
      <c r="C183" s="283" t="s">
        <v>1186</v>
      </c>
      <c r="D183" s="283"/>
      <c r="E183" s="283"/>
      <c r="F183" s="306" t="s">
        <v>1111</v>
      </c>
      <c r="G183" s="283"/>
      <c r="H183" s="283" t="s">
        <v>1187</v>
      </c>
      <c r="I183" s="283" t="s">
        <v>1146</v>
      </c>
      <c r="J183" s="283"/>
      <c r="K183" s="331"/>
    </row>
    <row r="184" s="1" customFormat="1" ht="15" customHeight="1">
      <c r="B184" s="308"/>
      <c r="C184" s="283" t="s">
        <v>1175</v>
      </c>
      <c r="D184" s="283"/>
      <c r="E184" s="283"/>
      <c r="F184" s="306" t="s">
        <v>1111</v>
      </c>
      <c r="G184" s="283"/>
      <c r="H184" s="283" t="s">
        <v>1188</v>
      </c>
      <c r="I184" s="283" t="s">
        <v>1146</v>
      </c>
      <c r="J184" s="283"/>
      <c r="K184" s="331"/>
    </row>
    <row r="185" s="1" customFormat="1" ht="15" customHeight="1">
      <c r="B185" s="308"/>
      <c r="C185" s="283" t="s">
        <v>103</v>
      </c>
      <c r="D185" s="283"/>
      <c r="E185" s="283"/>
      <c r="F185" s="306" t="s">
        <v>1117</v>
      </c>
      <c r="G185" s="283"/>
      <c r="H185" s="283" t="s">
        <v>1189</v>
      </c>
      <c r="I185" s="283" t="s">
        <v>1113</v>
      </c>
      <c r="J185" s="283">
        <v>50</v>
      </c>
      <c r="K185" s="331"/>
    </row>
    <row r="186" s="1" customFormat="1" ht="15" customHeight="1">
      <c r="B186" s="308"/>
      <c r="C186" s="283" t="s">
        <v>1190</v>
      </c>
      <c r="D186" s="283"/>
      <c r="E186" s="283"/>
      <c r="F186" s="306" t="s">
        <v>1117</v>
      </c>
      <c r="G186" s="283"/>
      <c r="H186" s="283" t="s">
        <v>1191</v>
      </c>
      <c r="I186" s="283" t="s">
        <v>1192</v>
      </c>
      <c r="J186" s="283"/>
      <c r="K186" s="331"/>
    </row>
    <row r="187" s="1" customFormat="1" ht="15" customHeight="1">
      <c r="B187" s="308"/>
      <c r="C187" s="283" t="s">
        <v>1193</v>
      </c>
      <c r="D187" s="283"/>
      <c r="E187" s="283"/>
      <c r="F187" s="306" t="s">
        <v>1117</v>
      </c>
      <c r="G187" s="283"/>
      <c r="H187" s="283" t="s">
        <v>1194</v>
      </c>
      <c r="I187" s="283" t="s">
        <v>1192</v>
      </c>
      <c r="J187" s="283"/>
      <c r="K187" s="331"/>
    </row>
    <row r="188" s="1" customFormat="1" ht="15" customHeight="1">
      <c r="B188" s="308"/>
      <c r="C188" s="283" t="s">
        <v>1195</v>
      </c>
      <c r="D188" s="283"/>
      <c r="E188" s="283"/>
      <c r="F188" s="306" t="s">
        <v>1117</v>
      </c>
      <c r="G188" s="283"/>
      <c r="H188" s="283" t="s">
        <v>1196</v>
      </c>
      <c r="I188" s="283" t="s">
        <v>1192</v>
      </c>
      <c r="J188" s="283"/>
      <c r="K188" s="331"/>
    </row>
    <row r="189" s="1" customFormat="1" ht="15" customHeight="1">
      <c r="B189" s="308"/>
      <c r="C189" s="344" t="s">
        <v>1197</v>
      </c>
      <c r="D189" s="283"/>
      <c r="E189" s="283"/>
      <c r="F189" s="306" t="s">
        <v>1117</v>
      </c>
      <c r="G189" s="283"/>
      <c r="H189" s="283" t="s">
        <v>1198</v>
      </c>
      <c r="I189" s="283" t="s">
        <v>1199</v>
      </c>
      <c r="J189" s="345" t="s">
        <v>1200</v>
      </c>
      <c r="K189" s="331"/>
    </row>
    <row r="190" s="1" customFormat="1" ht="15" customHeight="1">
      <c r="B190" s="308"/>
      <c r="C190" s="344" t="s">
        <v>42</v>
      </c>
      <c r="D190" s="283"/>
      <c r="E190" s="283"/>
      <c r="F190" s="306" t="s">
        <v>1111</v>
      </c>
      <c r="G190" s="283"/>
      <c r="H190" s="280" t="s">
        <v>1201</v>
      </c>
      <c r="I190" s="283" t="s">
        <v>1202</v>
      </c>
      <c r="J190" s="283"/>
      <c r="K190" s="331"/>
    </row>
    <row r="191" s="1" customFormat="1" ht="15" customHeight="1">
      <c r="B191" s="308"/>
      <c r="C191" s="344" t="s">
        <v>1203</v>
      </c>
      <c r="D191" s="283"/>
      <c r="E191" s="283"/>
      <c r="F191" s="306" t="s">
        <v>1111</v>
      </c>
      <c r="G191" s="283"/>
      <c r="H191" s="283" t="s">
        <v>1204</v>
      </c>
      <c r="I191" s="283" t="s">
        <v>1146</v>
      </c>
      <c r="J191" s="283"/>
      <c r="K191" s="331"/>
    </row>
    <row r="192" s="1" customFormat="1" ht="15" customHeight="1">
      <c r="B192" s="308"/>
      <c r="C192" s="344" t="s">
        <v>1205</v>
      </c>
      <c r="D192" s="283"/>
      <c r="E192" s="283"/>
      <c r="F192" s="306" t="s">
        <v>1111</v>
      </c>
      <c r="G192" s="283"/>
      <c r="H192" s="283" t="s">
        <v>1206</v>
      </c>
      <c r="I192" s="283" t="s">
        <v>1146</v>
      </c>
      <c r="J192" s="283"/>
      <c r="K192" s="331"/>
    </row>
    <row r="193" s="1" customFormat="1" ht="15" customHeight="1">
      <c r="B193" s="308"/>
      <c r="C193" s="344" t="s">
        <v>1207</v>
      </c>
      <c r="D193" s="283"/>
      <c r="E193" s="283"/>
      <c r="F193" s="306" t="s">
        <v>1117</v>
      </c>
      <c r="G193" s="283"/>
      <c r="H193" s="283" t="s">
        <v>1208</v>
      </c>
      <c r="I193" s="283" t="s">
        <v>1146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1209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1210</v>
      </c>
      <c r="D200" s="347"/>
      <c r="E200" s="347"/>
      <c r="F200" s="347" t="s">
        <v>1211</v>
      </c>
      <c r="G200" s="348"/>
      <c r="H200" s="347" t="s">
        <v>1212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1202</v>
      </c>
      <c r="D202" s="283"/>
      <c r="E202" s="283"/>
      <c r="F202" s="306" t="s">
        <v>43</v>
      </c>
      <c r="G202" s="283"/>
      <c r="H202" s="283" t="s">
        <v>1213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44</v>
      </c>
      <c r="G203" s="283"/>
      <c r="H203" s="283" t="s">
        <v>1214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47</v>
      </c>
      <c r="G204" s="283"/>
      <c r="H204" s="283" t="s">
        <v>1215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45</v>
      </c>
      <c r="G205" s="283"/>
      <c r="H205" s="283" t="s">
        <v>1216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46</v>
      </c>
      <c r="G206" s="283"/>
      <c r="H206" s="283" t="s">
        <v>1217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1158</v>
      </c>
      <c r="D208" s="283"/>
      <c r="E208" s="283"/>
      <c r="F208" s="306" t="s">
        <v>79</v>
      </c>
      <c r="G208" s="283"/>
      <c r="H208" s="283" t="s">
        <v>1218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1054</v>
      </c>
      <c r="G209" s="283"/>
      <c r="H209" s="283" t="s">
        <v>1055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1052</v>
      </c>
      <c r="G210" s="283"/>
      <c r="H210" s="283" t="s">
        <v>1219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1056</v>
      </c>
      <c r="G211" s="344"/>
      <c r="H211" s="335" t="s">
        <v>78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1057</v>
      </c>
      <c r="G212" s="344"/>
      <c r="H212" s="335" t="s">
        <v>1220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1182</v>
      </c>
      <c r="D214" s="283"/>
      <c r="E214" s="283"/>
      <c r="F214" s="306">
        <v>1</v>
      </c>
      <c r="G214" s="344"/>
      <c r="H214" s="335" t="s">
        <v>1221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1222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1223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1224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2021-01-12T07:54:35Z</dcterms:created>
  <dcterms:modified xsi:type="dcterms:W3CDTF">2021-01-12T07:54:38Z</dcterms:modified>
</cp:coreProperties>
</file>